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50" firstSheet="1" activeTab="1"/>
  </bookViews>
  <sheets>
    <sheet name="SUMA" sheetId="1" r:id="rId1"/>
    <sheet name="Pakiet nr 1 (mięso, wedliny)" sheetId="2" r:id="rId2"/>
    <sheet name="Pakiet nr 2 (nabiał)" sheetId="3" r:id="rId3"/>
    <sheet name="Pakiet nr 3 (suche cd)" sheetId="4" r:id="rId4"/>
    <sheet name="Pakiet nr 4 (kurczaki)" sheetId="5" r:id="rId5"/>
    <sheet name="Pakiet nr 5 (ryby przetw)" sheetId="6" r:id="rId6"/>
    <sheet name="Pakiet nr 6 (puszki- ananas)" sheetId="7" r:id="rId7"/>
    <sheet name="Pakiet nr 7 (mrożonki)" sheetId="8" r:id="rId8"/>
    <sheet name="Pakiet nr 8 (pieczywo)" sheetId="9" r:id="rId9"/>
    <sheet name="Pakiet nr 9 (kasze)" sheetId="10" r:id="rId10"/>
    <sheet name="Pakiet nr 10(oleje)" sheetId="11" r:id="rId11"/>
    <sheet name="Pakiet nr 11 (napoje bezalkoh)" sheetId="12" r:id="rId12"/>
    <sheet name="Pakiet nr 12 (woda mineralna)" sheetId="13" r:id="rId13"/>
    <sheet name="Pakiet nr 13 (warzywa, owoce)" sheetId="14" r:id="rId14"/>
    <sheet name="Pakiet nr 14 (ziemniaki)" sheetId="15" r:id="rId15"/>
    <sheet name="Pakiet nr 15 (jajka)" sheetId="16" r:id="rId16"/>
  </sheets>
  <definedNames/>
  <calcPr fullCalcOnLoad="1"/>
</workbook>
</file>

<file path=xl/sharedStrings.xml><?xml version="1.0" encoding="utf-8"?>
<sst xmlns="http://schemas.openxmlformats.org/spreadsheetml/2006/main" count="1111" uniqueCount="529">
  <si>
    <t>Znak sprawy: ZP/PN/2013/70 - artykuły żywnościowe</t>
  </si>
  <si>
    <t>Nazwa</t>
  </si>
  <si>
    <t>Wartość netto</t>
  </si>
  <si>
    <t>Wartość VAT</t>
  </si>
  <si>
    <t>Wartość Brutto</t>
  </si>
  <si>
    <t>Razem</t>
  </si>
  <si>
    <t>L.P.</t>
  </si>
  <si>
    <t>NAZWA TOWARU</t>
  </si>
  <si>
    <t>OPIS TOWARU</t>
  </si>
  <si>
    <t>Kuchnia gł</t>
  </si>
  <si>
    <t>Bufet</t>
  </si>
  <si>
    <t>ILOŚĆ RAZEM</t>
  </si>
  <si>
    <t>J.M.</t>
  </si>
  <si>
    <t>CENA JEDNOST.
NETTO</t>
  </si>
  <si>
    <t>WARTOŚĆ NETTO</t>
  </si>
  <si>
    <t>STAWKA PODATKU VAT</t>
  </si>
  <si>
    <t>WARTOŚĆ PODATKU VAT</t>
  </si>
  <si>
    <t>WARTOŚĆ BRUTTO</t>
  </si>
  <si>
    <t>Boczek parzony</t>
  </si>
  <si>
    <t>-</t>
  </si>
  <si>
    <t>kg</t>
  </si>
  <si>
    <t>Boczek wędzony</t>
  </si>
  <si>
    <t xml:space="preserve">Franfruterki </t>
  </si>
  <si>
    <t>Parówki wiedeńskie</t>
  </si>
  <si>
    <t xml:space="preserve">Serdelki </t>
  </si>
  <si>
    <t>Rolada drobiowa</t>
  </si>
  <si>
    <t>Kiełbasa biała parzona</t>
  </si>
  <si>
    <t>Kiełbasa zwyczajna</t>
  </si>
  <si>
    <t xml:space="preserve">Kiełbasa żywiecka drobiowa </t>
  </si>
  <si>
    <t>Baleron drobiowy</t>
  </si>
  <si>
    <t>Szynka gotowana</t>
  </si>
  <si>
    <t>Szynka konserwowa</t>
  </si>
  <si>
    <t>Szynka gotowana prasowana</t>
  </si>
  <si>
    <t>Polędwica sopocka</t>
  </si>
  <si>
    <t>Pasztet zapiekany</t>
  </si>
  <si>
    <t>Salceson</t>
  </si>
  <si>
    <t>szt</t>
  </si>
  <si>
    <t>Salami wieprzowe</t>
  </si>
  <si>
    <t>szt.</t>
  </si>
  <si>
    <t>Pasztetowa wędzona</t>
  </si>
  <si>
    <t xml:space="preserve">Kiełbasa golonkowa </t>
  </si>
  <si>
    <t>Karczek wieprzowy bez kości</t>
  </si>
  <si>
    <t>Wołowina ekstra</t>
  </si>
  <si>
    <t>Schab bez kości</t>
  </si>
  <si>
    <t>Mięso z szynki – 4D</t>
  </si>
  <si>
    <t>Mięso z łopatki – 4D</t>
  </si>
  <si>
    <t>Łopatka wieprzowa gulaszowa</t>
  </si>
  <si>
    <t>kl.I bez tłuszczu</t>
  </si>
  <si>
    <t>Żeberka wieprzowe paski</t>
  </si>
  <si>
    <t>Gulaszowe z indyka bez skóry i kości</t>
  </si>
  <si>
    <t xml:space="preserve">                                                                                                                                      RAZEM:</t>
  </si>
  <si>
    <t>--------</t>
  </si>
  <si>
    <t>bufet</t>
  </si>
  <si>
    <t>Mozzarella blok ok.2,7kg</t>
  </si>
  <si>
    <t xml:space="preserve">Cook Baza lub równoważny </t>
  </si>
  <si>
    <t>Jogurt naturalny</t>
  </si>
  <si>
    <t>opak.jedn. 150g</t>
  </si>
  <si>
    <t>Jogurt owocowy</t>
  </si>
  <si>
    <t>Jogurt Owocowy różne smaki</t>
  </si>
  <si>
    <t>typ Jogobella opakowanie 150g</t>
  </si>
  <si>
    <t>Margaryna do pieczenia i smażenia</t>
  </si>
  <si>
    <t>Masło roślinne</t>
  </si>
  <si>
    <t>Masło extra</t>
  </si>
  <si>
    <t>opak.jedn. 200g</t>
  </si>
  <si>
    <t>Margaryna  śniadaniowa do smarowania</t>
  </si>
  <si>
    <t>Mleko</t>
  </si>
  <si>
    <t>2%, folia</t>
  </si>
  <si>
    <t>L</t>
  </si>
  <si>
    <t>Mleko UHT</t>
  </si>
  <si>
    <t>3,2% - 1,5% tłuszczu</t>
  </si>
  <si>
    <t>Ser topiony</t>
  </si>
  <si>
    <t xml:space="preserve">opak jedn. 100g  </t>
  </si>
  <si>
    <t>Ser twardy</t>
  </si>
  <si>
    <t>gouda,salam, edamski  (patrz zał. nr A poz.5)</t>
  </si>
  <si>
    <t>Serek "fromage” naturalny,ziołowy i śmietankowy</t>
  </si>
  <si>
    <t>opak jedn. 80g</t>
  </si>
  <si>
    <t>Śmietana</t>
  </si>
  <si>
    <t>18%, op. 400g</t>
  </si>
  <si>
    <t>Śmietana UHT</t>
  </si>
  <si>
    <t>Op 500 g 30%</t>
  </si>
  <si>
    <t>Twaróg</t>
  </si>
  <si>
    <t>-----------</t>
  </si>
  <si>
    <t>kuchnia gł</t>
  </si>
  <si>
    <t>Barszcz biały</t>
  </si>
  <si>
    <t xml:space="preserve"> koncentrat w proszku 0,5 kg</t>
  </si>
  <si>
    <t>Koncentrat barszcz czerwony  w płynie</t>
  </si>
  <si>
    <t>op.300ml (butelka szklana)</t>
  </si>
  <si>
    <t>Budyń</t>
  </si>
  <si>
    <t>opakowanie 45g bez cukru (patrz zał. Nr A poz. 8)</t>
  </si>
  <si>
    <t>Cukier kryształ</t>
  </si>
  <si>
    <t>opakowanie 1kg</t>
  </si>
  <si>
    <t>Cukier puder</t>
  </si>
  <si>
    <t>opakowanie 400g</t>
  </si>
  <si>
    <t>Cukier wanilinowy</t>
  </si>
  <si>
    <t>Opakowanie 32g</t>
  </si>
  <si>
    <t>Cynamon</t>
  </si>
  <si>
    <t>opakowanie 15g</t>
  </si>
  <si>
    <t>Wafelki w czekoladzie</t>
  </si>
  <si>
    <t>Ciastka  typu – DelicjeOkrągłe ciastka biszkoptowe z galaretką owocową, oblane czekoladą deserową.</t>
  </si>
  <si>
    <t>ciastka Delicje. Okrągłe ciastka biszkoptowe z galaretką owocową, oblane czekoladą deserową. Opakowanie 147g</t>
  </si>
  <si>
    <t xml:space="preserve"> Ciastka   Pieguski z kawałkami czekolady 135g</t>
  </si>
  <si>
    <t>Kruche ciastka z kawałkami orzechów, rodzynek i czekolady</t>
  </si>
  <si>
    <t>Delikat do potr.drobiu 600g</t>
  </si>
  <si>
    <t xml:space="preserve">Knorr lub równoważny </t>
  </si>
  <si>
    <t>Delikat do potraw z grilla500</t>
  </si>
  <si>
    <t>Delikat do ryb 600g</t>
  </si>
  <si>
    <t>Fix do potraw chińskich 1kg</t>
  </si>
  <si>
    <t>Czosnek granulowany 500g</t>
  </si>
  <si>
    <t>ziolowit lub rownowazny</t>
  </si>
  <si>
    <t>Fasola sucha „Jaś"</t>
  </si>
  <si>
    <t>Worek 5 kg</t>
  </si>
  <si>
    <t>opak.</t>
  </si>
  <si>
    <t>Galaretka owocowa          a' 45 g</t>
  </si>
  <si>
    <t>o różnych smakach (patrz zał. NrA poz 9</t>
  </si>
  <si>
    <t>Herbata ekspresowa</t>
  </si>
  <si>
    <t>w saszetkach  typu Minutka opakowanie 100 szt. (patrz zał. Nr A poz. 10)</t>
  </si>
  <si>
    <t>100 szatek typu Lipton (patrz zał. Nr A poz. 11)</t>
  </si>
  <si>
    <t>Herbata ekspresowa dzika róża z maliną</t>
  </si>
  <si>
    <t xml:space="preserve">25 saszetek w opakowaniu typu lipton, pakowane pojedyńczo </t>
  </si>
  <si>
    <t>Herbata granulowana</t>
  </si>
  <si>
    <t>opakowanie 100g</t>
  </si>
  <si>
    <t>Herbata miętowa</t>
  </si>
  <si>
    <t>Herbata zielona</t>
  </si>
  <si>
    <t xml:space="preserve">25 saszetek w opakowaniu typu lipton, pakowane pojedyńczo.  Mieszanka wysokogatunkowych herbat zielonych </t>
  </si>
  <si>
    <t>Herbata  mieszanka dzikiej róży z jabłkiem i z hibiskusem</t>
  </si>
  <si>
    <t>Kakao sypkie  ciemne, bez cukru gorzkie.</t>
  </si>
  <si>
    <t>opakowanie 200g</t>
  </si>
  <si>
    <t>Kawa naturalna mielona</t>
  </si>
  <si>
    <t>opakowanie 250g (patrz zał. Nr A poz. 12)</t>
  </si>
  <si>
    <t>Kawa rozpuszczalna</t>
  </si>
  <si>
    <t>NESCAFE lub równoważna Opakowanie 200g kompozycji palonych ziaren arabiki i robusty.100% naturalnej kawy</t>
  </si>
  <si>
    <t>Kawa w ziarnach naturalna</t>
  </si>
  <si>
    <t xml:space="preserve">np..LAVAZZA lub równoważna Opakowanie 1KG ziarna kawy palonej 60%odmiany ROBUSTA ,40% ARABIKA </t>
  </si>
  <si>
    <t>Ketchup łagodny</t>
  </si>
  <si>
    <t>np. „Pudliszki” lub równoważny, opakowanie plast. 700g (patrz zał. Nr A poz. 13)</t>
  </si>
  <si>
    <t>Kisiel owocowy</t>
  </si>
  <si>
    <t>Kwasek cytrynowy</t>
  </si>
  <si>
    <t>opakowanie 0,5kg</t>
  </si>
  <si>
    <t>Liść laurowy</t>
  </si>
  <si>
    <t>Magga w płynie</t>
  </si>
  <si>
    <t>butelka szklana 0,96l (patrz zał. Nr A poz. 15)</t>
  </si>
  <si>
    <t>l</t>
  </si>
  <si>
    <t>Majeranek</t>
  </si>
  <si>
    <t>Majonez
dekoracyjny</t>
  </si>
  <si>
    <t>”Winiary” lub równoważny, opakowanie 3kg.  (patrz zał. Nr A poz. 16)</t>
  </si>
  <si>
    <t>Musztarda</t>
  </si>
  <si>
    <t>opakowanie 180g</t>
  </si>
  <si>
    <t>Natka pietruszki 500g</t>
  </si>
  <si>
    <t>Ocet spirytusowy</t>
  </si>
  <si>
    <t>dowolna wielkość opakowania</t>
  </si>
  <si>
    <t>Papryka mielona</t>
  </si>
  <si>
    <t>Opakowanie 0,5 kg (słodka, ostra)</t>
  </si>
  <si>
    <t>Pieczywo ryżowe</t>
  </si>
  <si>
    <t>Opakowanie po 400g</t>
  </si>
  <si>
    <t>Pieprz naturalny mielony</t>
  </si>
  <si>
    <t>Opakowanie 0,5 kg</t>
  </si>
  <si>
    <t>Przyprawa do kurczaka</t>
  </si>
  <si>
    <t>500g</t>
  </si>
  <si>
    <t>Przyprawa uniwersalna</t>
  </si>
  <si>
    <t>,,Jarzynka” opakowanie 1kg</t>
  </si>
  <si>
    <t>Rodzynki</t>
  </si>
  <si>
    <t>opakowanie po 100gr</t>
  </si>
  <si>
    <t>Sos  1000 Wysp 950g</t>
  </si>
  <si>
    <t>np. „Fanex” lub równoważny opakowanie 950g</t>
  </si>
  <si>
    <t>Sos duński Remoulada 950g</t>
  </si>
  <si>
    <t>Sos arabski łagodny</t>
  </si>
  <si>
    <t>np.. Faruteks lub równoważnik opakowanie 950g</t>
  </si>
  <si>
    <t>Sos andaluzyjski</t>
  </si>
  <si>
    <t>Sos sałatkowy ogrodowy 700g</t>
  </si>
  <si>
    <t>np. „Knorr” lub równoważny opakowanie 700g</t>
  </si>
  <si>
    <t>Sos sałatkowy włoski 700g</t>
  </si>
  <si>
    <t>Sos sałatkowy grecki 700g</t>
  </si>
  <si>
    <t>np.. Knorr lub równoważnik opakowanie 700g</t>
  </si>
  <si>
    <t xml:space="preserve">Sos cztrey sery </t>
  </si>
  <si>
    <t>np.. Knorr lub równoważnik opakowanie 1 kg</t>
  </si>
  <si>
    <t>Sos Bolognese 1,1kg</t>
  </si>
  <si>
    <t>np. „Knorr” lub równoważny opakowanie1kg</t>
  </si>
  <si>
    <t>Sól</t>
  </si>
  <si>
    <t>Suchary delikatesowe</t>
  </si>
  <si>
    <t>Opakowanie 290g</t>
  </si>
  <si>
    <t>Ziele angielskie</t>
  </si>
  <si>
    <t>Przyprawa do ryb</t>
  </si>
  <si>
    <t>opakowanie 500g</t>
  </si>
  <si>
    <t>Napoje owocowe</t>
  </si>
  <si>
    <t>kartonik opk. 200 ml typu tymbark. Wartość energetyczna: 50 kcal (212 kJ), Witaminy: C 9,0 mg, E 1,5 mg, B1 0,21 mg, B2 0,24 mg, PP 2,7 mg, B6 0,3 mg, kwas foliowy 30 ug, B12 0,15 ug</t>
  </si>
  <si>
    <t>mleko w proszku pełne  500g</t>
  </si>
  <si>
    <t>Oregano suszony</t>
  </si>
  <si>
    <t>op.20-30g</t>
  </si>
  <si>
    <t>Koper suszony</t>
  </si>
  <si>
    <t>Paluszki słone</t>
  </si>
  <si>
    <t>opakowanie 200g, Lajkonik lub równowazny</t>
  </si>
  <si>
    <t>Cebulka prażona 500 G</t>
  </si>
  <si>
    <t>Fanex lub rownowazna</t>
  </si>
  <si>
    <t xml:space="preserve">Herbatniki op. </t>
  </si>
  <si>
    <t>op 16g, Jutrzanka lub równoważny</t>
  </si>
  <si>
    <t>Żurek w butelce</t>
  </si>
  <si>
    <t>op. 0,5 L ( butelka)</t>
  </si>
  <si>
    <t>Bomboniera</t>
  </si>
  <si>
    <t>op. 200g typu E.Wedel ,, baryłki" czekolada deserowa 50% (cukier, miazga kakaowa, tłuszcz kakaowy, tłuszcz mleczny, emulgator: lecytyna sojowa, aromat), syrop glukozowy, cukier, mleko zagęszczone słodzone, spirytus (4%), zagęszczony sok z limonki, zagęszczony sok pomarańczowy, aromaty, barwnik (ekstrakt z papryki, E150c)</t>
  </si>
  <si>
    <t>Proszek do pieczenia</t>
  </si>
  <si>
    <t>op. 30g</t>
  </si>
  <si>
    <t>--------------</t>
  </si>
  <si>
    <t>Filet z piersi kurczaka</t>
  </si>
  <si>
    <t xml:space="preserve"> Żołądki drobiowe          </t>
  </si>
  <si>
    <t>Udko z kurczaka (1 szt.-260g-300g)</t>
  </si>
  <si>
    <t>Wątróbka drobiowa            ( z kurczaka )</t>
  </si>
  <si>
    <t>Kurczaki  całe tuszka</t>
  </si>
  <si>
    <t xml:space="preserve">Ćwiartka z kurczaka </t>
  </si>
  <si>
    <t xml:space="preserve">                                                                                                               RAZEM: </t>
  </si>
  <si>
    <t>------------------</t>
  </si>
  <si>
    <t>Filet z dorsza mrożony</t>
  </si>
  <si>
    <t>płaty w tafli o zaw. glazury do 10%</t>
  </si>
  <si>
    <t>Filet z mintaja mrożony</t>
  </si>
  <si>
    <t>Kostka – bez glazury</t>
  </si>
  <si>
    <t>Filet z mintaja mrożiny</t>
  </si>
  <si>
    <t>opak. 5 kg</t>
  </si>
  <si>
    <t>Filet z pangi mrożony</t>
  </si>
  <si>
    <t>-------------------------</t>
  </si>
  <si>
    <t>Filety śledziowe a'la matias</t>
  </si>
  <si>
    <t>Opakowanie 4 kg</t>
  </si>
  <si>
    <t>Łosoś wędzony w plastrach</t>
  </si>
  <si>
    <t>opak. 100g</t>
  </si>
  <si>
    <t>Szproty w oleju</t>
  </si>
  <si>
    <t>Konserwa 330g</t>
  </si>
  <si>
    <t>Szproty w sosie pomidorowy</t>
  </si>
  <si>
    <t>Śledź w oleju po gdańsku</t>
  </si>
  <si>
    <t>konserwa 170g</t>
  </si>
  <si>
    <t>Tuńczyk w oleju</t>
  </si>
  <si>
    <t>konserwa 185g</t>
  </si>
  <si>
    <t>Tuńczyk w sosie własnym</t>
  </si>
  <si>
    <t>RAZEM:</t>
  </si>
  <si>
    <t>-------------------</t>
  </si>
  <si>
    <t>Wartość netto i brutto liczona według cen obowiązujących w przetargu na rok 2013. Wartość przetargu szacujemy o 15% wyższą.</t>
  </si>
  <si>
    <t>Ananas konserwowy</t>
  </si>
  <si>
    <t>puszka 565g</t>
  </si>
  <si>
    <t>Brzoskwinie konserwowe</t>
  </si>
  <si>
    <t>puszka 820g</t>
  </si>
  <si>
    <t>Dżem niskosłodzone</t>
  </si>
  <si>
    <t>Słoik 1 kg truskawka, porzeczka, brzoskwinia</t>
  </si>
  <si>
    <t>Fasola czerwona konserwowa</t>
  </si>
  <si>
    <t>puszka 400g</t>
  </si>
  <si>
    <t>Groszek konserwowy</t>
  </si>
  <si>
    <t>Koncentrat pomidorowy 30 %</t>
  </si>
  <si>
    <t>np. „Pudliszki” lub równoważny, słoik 900g  (patrz zał. nr A poz. 19)</t>
  </si>
  <si>
    <t>Kukurydza konserwowa</t>
  </si>
  <si>
    <t>Ogórki konserwowe</t>
  </si>
  <si>
    <t>słoik 860 -900g</t>
  </si>
  <si>
    <t>Oliwki zielone</t>
  </si>
  <si>
    <t>słoik 900g</t>
  </si>
  <si>
    <t>Papryka konserwowa</t>
  </si>
  <si>
    <t>Sałatka szwedzka</t>
  </si>
  <si>
    <t>Sałatka wielowarzywna</t>
  </si>
  <si>
    <t>900g słoik</t>
  </si>
  <si>
    <t>Syrop wysokosłodzony malinowy typu Victor</t>
  </si>
  <si>
    <t>Butelka 0,5 ml truskawkowy</t>
  </si>
  <si>
    <t>Seler konserwowy</t>
  </si>
  <si>
    <t>słoik  345g</t>
  </si>
  <si>
    <t>Kapusta kiszona</t>
  </si>
  <si>
    <t>Opakowanie 5 kg</t>
  </si>
  <si>
    <t>Ogórek kiszony</t>
  </si>
  <si>
    <t>Oopakowania 3 kg</t>
  </si>
  <si>
    <t>Podgrzybek krojony</t>
  </si>
  <si>
    <t xml:space="preserve"> klasa I ,opakowanie 0,5 kg</t>
  </si>
  <si>
    <t xml:space="preserve"> RAZEM:</t>
  </si>
  <si>
    <t>-----------------</t>
  </si>
  <si>
    <t>Kebab cięty 1kg</t>
  </si>
  <si>
    <t>Aves lub równoważny</t>
  </si>
  <si>
    <t>KG</t>
  </si>
  <si>
    <t>Hamburger drobiowy  9 kg</t>
  </si>
  <si>
    <t>* opis 1</t>
  </si>
  <si>
    <t>Kotlet drobiowy 8,64kg</t>
  </si>
  <si>
    <t>* opis 2</t>
  </si>
  <si>
    <t>Nugetsy z kurczaka 1kg</t>
  </si>
  <si>
    <t>* opis 5</t>
  </si>
  <si>
    <t>Skrzydełka w przyprawach</t>
  </si>
  <si>
    <t>Croissant czekoladowy 95g/48</t>
  </si>
  <si>
    <t>*opis 8</t>
  </si>
  <si>
    <t>KART</t>
  </si>
  <si>
    <t>Croissant migdałowy 95g/48</t>
  </si>
  <si>
    <t>* opis 9</t>
  </si>
  <si>
    <t>Pasztecik z pieczarkami 90g około 80szt w kartonie</t>
  </si>
  <si>
    <t>Piekarnia Szwajcarska albo równowazny</t>
  </si>
  <si>
    <t>Mini kapuśniaczki 35g około 150szt w opakowaniu</t>
  </si>
  <si>
    <t>Pączek z marmoladą 60g/72</t>
  </si>
  <si>
    <t>* opis 11</t>
  </si>
  <si>
    <t>Bułki do hamburg.sezam.125/24</t>
  </si>
  <si>
    <t>Skoga lub równoważny, 1 szt. 125g, karton 24</t>
  </si>
  <si>
    <t>Bułka do knyszy 180g św.</t>
  </si>
  <si>
    <t>PHP ,,Pawel i GAWEL,,lub rownowazne</t>
  </si>
  <si>
    <t>SZT</t>
  </si>
  <si>
    <t>Tortilla pszenna 25cmx18szt św</t>
  </si>
  <si>
    <t>* opis 13</t>
  </si>
  <si>
    <t>OP</t>
  </si>
  <si>
    <t>Mieszanka kompotowa III 10kg</t>
  </si>
  <si>
    <t>* opis 14</t>
  </si>
  <si>
    <t>Zapiekanka z pieczarkami 150g</t>
  </si>
  <si>
    <t>Maxtop lub równoważny</t>
  </si>
  <si>
    <t>Brokuły 10kg</t>
  </si>
  <si>
    <t xml:space="preserve">Cook baza lub równoważny </t>
  </si>
  <si>
    <t>Jarmuż mrożony 1 kg</t>
  </si>
  <si>
    <t>Cook Baza lub równowazny</t>
  </si>
  <si>
    <t>Duet z marchwi plastry 2,5 kg</t>
  </si>
  <si>
    <t>Brukselka 10kg</t>
  </si>
  <si>
    <t>Cukinia plastry 2,5kg</t>
  </si>
  <si>
    <t>Bonduelle lub rownowazny</t>
  </si>
  <si>
    <t>Fasola szp.zielona cięta 2,5k</t>
  </si>
  <si>
    <t>* opis 15</t>
  </si>
  <si>
    <t>Mieszanka Euro-mix 2,5 kg</t>
  </si>
  <si>
    <t>Kalafior 10kg</t>
  </si>
  <si>
    <t>* opis 16</t>
  </si>
  <si>
    <t>Mieszanka Sombrero 2,5kg ( 8 składnikowa)</t>
  </si>
  <si>
    <t xml:space="preserve">Oerlemans lub równoważny </t>
  </si>
  <si>
    <t>Mieszanka warz.szkolna 2,5kg</t>
  </si>
  <si>
    <t>Bonduelle lub równoważny</t>
  </si>
  <si>
    <t>Mieszanka wiosenna 2,5kg</t>
  </si>
  <si>
    <t>Paprykowe trio 2,5 kg</t>
  </si>
  <si>
    <t>Pieczarka plastry 2,5kg</t>
  </si>
  <si>
    <t>Oerlemans lub równoważny</t>
  </si>
  <si>
    <t>Szpinak siekany porcje 10kg</t>
  </si>
  <si>
    <t>Szpinak w liściach 10kg</t>
  </si>
  <si>
    <t>Włoszczyzna paski 10kg</t>
  </si>
  <si>
    <t>Zupa jarzynowa 10kg</t>
  </si>
  <si>
    <t>Fryt.prosta A Quality 2,5kg</t>
  </si>
  <si>
    <t>Farm Frites lub równowazny</t>
  </si>
  <si>
    <t>Placki Ziemniaczane 1,5kg</t>
  </si>
  <si>
    <t>Mieszanka Terraso mix 2,5 kg</t>
  </si>
  <si>
    <t>Oerlemans lub równnoważy  ( 5 składnikowa)</t>
  </si>
  <si>
    <t>Flaki wołowe w rosole 350g</t>
  </si>
  <si>
    <t>Abel lub równowazny</t>
  </si>
  <si>
    <t>Chrupiący ser panierowany 3,5 kg</t>
  </si>
  <si>
    <t>AJ FOOD lub równoważnik</t>
  </si>
  <si>
    <t>Truskawka mrożona 2,5kg</t>
  </si>
  <si>
    <t>Gnocchi 8g-2,5 kg</t>
  </si>
  <si>
    <t>Schne-Frost lub rownowazny</t>
  </si>
  <si>
    <t>Talarki ziemniaczane 2,5kg</t>
  </si>
  <si>
    <t>Nuta wiśniowa 100g w opak. około 40 szt.</t>
  </si>
  <si>
    <t>opakowanie</t>
  </si>
  <si>
    <t xml:space="preserve">Mini ptysie z kremem 2,5 kg opakowanie </t>
  </si>
  <si>
    <t>Groszek zielony 2,5 kg</t>
  </si>
  <si>
    <t>Duet truskawkowy 110g w opak. Około 40 szt.</t>
  </si>
  <si>
    <t>Mieszanka kateringowa 2,5 kg</t>
  </si>
  <si>
    <t>Mieszanka chińska 2,5 kg</t>
  </si>
  <si>
    <t xml:space="preserve">opakowanie </t>
  </si>
  <si>
    <t xml:space="preserve">Mieszanka warzywna – Europejska 2,5 kg </t>
  </si>
  <si>
    <t>Waniliowa rurka 100g 70szt w opakowaniu</t>
  </si>
  <si>
    <t>Aryzta</t>
  </si>
  <si>
    <t>Bułki śniadaniowe (zwykłe)50g. Patrz zał.nr A poz……</t>
  </si>
  <si>
    <t>Bułki śniadaniowe (zwykłe)100g</t>
  </si>
  <si>
    <t>Bułki wrocławskie (baton). Patrz zał.nr A poz……</t>
  </si>
  <si>
    <t>Bułka tarta 1kg. Patrz zał.nr A poz……</t>
  </si>
  <si>
    <t>Chleb zwykły 0,6kg. Patrz zał.nr A poz……</t>
  </si>
  <si>
    <t>Bułki grahamki. Patrz zał.nr A poz……</t>
  </si>
  <si>
    <t>Chleb pszenny 1 kg. Patrz zał.nr A poz……</t>
  </si>
  <si>
    <t>Chleb graham. Patrz zał.nr A poz……</t>
  </si>
  <si>
    <t>Chleb tostowy</t>
  </si>
  <si>
    <t>Chleb  7 ziarnisty 0,5 kg. Patrz zał.nr A poz……</t>
  </si>
  <si>
    <t>Drożdże. Patrz zał.nr A poz……</t>
  </si>
  <si>
    <t>Drożdżówka z dżemem. Patrz zał.nr A poz……</t>
  </si>
  <si>
    <t>Chleb ciemny 1kg</t>
  </si>
  <si>
    <t>Babka piaskowa 1 kg. Patrz zał.nr A poz……</t>
  </si>
  <si>
    <t xml:space="preserve">Pączki z nadzieniem 80g                </t>
  </si>
  <si>
    <t>Bagietka szefa 300g</t>
  </si>
  <si>
    <t>Bułka grahamka 100 g</t>
  </si>
  <si>
    <t>Bułka ciemna ziarnista 100 g</t>
  </si>
  <si>
    <t>Bułka z ziarnami 80g</t>
  </si>
  <si>
    <t>Keks 1 kg. Patrz zał.nr A poz……</t>
  </si>
  <si>
    <t>-------------</t>
  </si>
  <si>
    <t>Kasza gryczana</t>
  </si>
  <si>
    <t>Opakowanie 0,5 kg lub 1kg</t>
  </si>
  <si>
    <t>Kasza jęczmienna</t>
  </si>
  <si>
    <t>opak.jedn.         1 kg</t>
  </si>
  <si>
    <t>Kasza kukurydziana</t>
  </si>
  <si>
    <t>opak.jedn 0,50 kg</t>
  </si>
  <si>
    <t>Kasza manna</t>
  </si>
  <si>
    <t>Kasza orkiszowa</t>
  </si>
  <si>
    <t>Opakowanie 0,5 kg lub 1 kg</t>
  </si>
  <si>
    <t>Kasza jaglana</t>
  </si>
  <si>
    <t>Płatki ryżowe</t>
  </si>
  <si>
    <t>Makaron opakowanie 2 kg</t>
  </si>
  <si>
    <t xml:space="preserve">Makaron </t>
  </si>
  <si>
    <t>Makaron łazanki opakowanie 2 kg</t>
  </si>
  <si>
    <t>łazankowy, np:”Lubella” lub równoważny</t>
  </si>
  <si>
    <t>Makaron penne opakowanie 2 kg</t>
  </si>
  <si>
    <t>np..Lubella,lub równowazny</t>
  </si>
  <si>
    <t>Makaron lazania</t>
  </si>
  <si>
    <t>makaron lazania, op. 500g</t>
  </si>
  <si>
    <t>Makaron farfale</t>
  </si>
  <si>
    <t>np..Lubella lub równoważny</t>
  </si>
  <si>
    <t>Mąka bezglutenowa</t>
  </si>
  <si>
    <t>Mąka kukurydziana,</t>
  </si>
  <si>
    <t xml:space="preserve">Mąka poznańska </t>
  </si>
  <si>
    <t>Opakowanie 1 kg</t>
  </si>
  <si>
    <t>Mąka pszenna 450</t>
  </si>
  <si>
    <t>Mąka ziemniaczana</t>
  </si>
  <si>
    <t>opak.jedn.1kg</t>
  </si>
  <si>
    <t>Płatki jęczmienne</t>
  </si>
  <si>
    <t>Opakowanie 500g</t>
  </si>
  <si>
    <t>Płatki orkiszowe</t>
  </si>
  <si>
    <t>Płatki owsiane</t>
  </si>
  <si>
    <t>opak.jedn. 0,50 kg</t>
  </si>
  <si>
    <t>Curry</t>
  </si>
  <si>
    <t>Op 20g</t>
  </si>
  <si>
    <t>Tymianek</t>
  </si>
  <si>
    <t>Op 10 g</t>
  </si>
  <si>
    <t>Zioła prowansalskie</t>
  </si>
  <si>
    <t>opakowanie około 20g</t>
  </si>
  <si>
    <t xml:space="preserve">Pieprz ziołowy </t>
  </si>
  <si>
    <t>opakowanie 0k0ło 35g</t>
  </si>
  <si>
    <t>Bazylia</t>
  </si>
  <si>
    <t>op10 g</t>
  </si>
  <si>
    <t>Ryż</t>
  </si>
  <si>
    <t>Frytura</t>
  </si>
  <si>
    <t>op. 10l</t>
  </si>
  <si>
    <t>op.10l</t>
  </si>
  <si>
    <t>Olej rzepakowy</t>
  </si>
  <si>
    <t>but. 5L</t>
  </si>
  <si>
    <t>but.5l</t>
  </si>
  <si>
    <t>Olej słonecznikowy</t>
  </si>
  <si>
    <t>but. 1L</t>
  </si>
  <si>
    <t>but.1l</t>
  </si>
  <si>
    <t>Coca-cola</t>
  </si>
  <si>
    <t>napój gazowany 0,5 l</t>
  </si>
  <si>
    <t>Herbata NESTEA</t>
  </si>
  <si>
    <t>herbata mrożona 0,5 l różne smaki</t>
  </si>
  <si>
    <t>Napój SPRITE</t>
  </si>
  <si>
    <t>napój gazowany op. 0,5 l</t>
  </si>
  <si>
    <t>Napój FANTA</t>
  </si>
  <si>
    <t>napój gazowany 0,5l różne smaki</t>
  </si>
  <si>
    <t>Sok owoowy różne smaki</t>
  </si>
  <si>
    <t>Coco-cola „0”</t>
  </si>
  <si>
    <t>napój gazowany0,5l</t>
  </si>
  <si>
    <t>Sok owocowy CAPPY</t>
  </si>
  <si>
    <t>sok owocowy , op. 0,33l</t>
  </si>
  <si>
    <t>Banany</t>
  </si>
  <si>
    <t>żółte, twarde</t>
  </si>
  <si>
    <t>kg.</t>
  </si>
  <si>
    <t>Buraki</t>
  </si>
  <si>
    <t>ciemno czerwony, wydłużony o ciemnowiśniowej barwie</t>
  </si>
  <si>
    <t>Cebula</t>
  </si>
  <si>
    <t>Cytryna</t>
  </si>
  <si>
    <t>Czosnek</t>
  </si>
  <si>
    <t>Jabłka</t>
  </si>
  <si>
    <t>soczyste,słodkie twarde,</t>
  </si>
  <si>
    <t>Kalafiory</t>
  </si>
  <si>
    <t>Kapusta biała</t>
  </si>
  <si>
    <t>główka o wadze min. 2 kg</t>
  </si>
  <si>
    <t>kapusta włoska</t>
  </si>
  <si>
    <t>główka o wadze min.2 kg</t>
  </si>
  <si>
    <t>Kapusta czerwona</t>
  </si>
  <si>
    <t>Kapusta pekińska</t>
  </si>
  <si>
    <t>Koperek świerzy</t>
  </si>
  <si>
    <t>bez łodyg, nieprzejrzły na kg</t>
  </si>
  <si>
    <t>Mandarynki</t>
  </si>
  <si>
    <t>Bez pestkowa,słodka, średniej wielkości</t>
  </si>
  <si>
    <t>Marchew</t>
  </si>
  <si>
    <t>Nać pietruszki</t>
  </si>
  <si>
    <t>bez łodyg, nieprzejrzła na kg</t>
  </si>
  <si>
    <t>Ogórek szklarniowy</t>
  </si>
  <si>
    <t>Papryka czerwona świeża</t>
  </si>
  <si>
    <t>Papryka zielona świeża</t>
  </si>
  <si>
    <t>Pieczarki</t>
  </si>
  <si>
    <t>Pietruszka korzeń</t>
  </si>
  <si>
    <t>Pomidory</t>
  </si>
  <si>
    <t>Por</t>
  </si>
  <si>
    <t>Rzodkiew biała</t>
  </si>
  <si>
    <t>Rzodkiewka</t>
  </si>
  <si>
    <t>min. 10 rzodkiewek</t>
  </si>
  <si>
    <t>pęczek.</t>
  </si>
  <si>
    <t>Sałata lodowa</t>
  </si>
  <si>
    <t>1 szt. min. 15 liści</t>
  </si>
  <si>
    <t xml:space="preserve">Roszpunka </t>
  </si>
  <si>
    <t>Roszpunka opakowania 250g</t>
  </si>
  <si>
    <t>Sałata zielona</t>
  </si>
  <si>
    <t>1 szt. min. 20 liści</t>
  </si>
  <si>
    <t>Seler</t>
  </si>
  <si>
    <t>Szczypior</t>
  </si>
  <si>
    <t>1 pęczek min. 10 dkg</t>
  </si>
  <si>
    <t xml:space="preserve"> Gruszki krajowe</t>
  </si>
  <si>
    <t xml:space="preserve">Cukinia </t>
  </si>
  <si>
    <t xml:space="preserve">Bakłażan </t>
  </si>
  <si>
    <t xml:space="preserve">Brokuł </t>
  </si>
  <si>
    <t>Wysokość zaproponowanej marży lub upustu (+/-) %</t>
  </si>
  <si>
    <t>……………………………%</t>
  </si>
  <si>
    <t>WARTOŚĆ ZAMÓWIENIA RAZEM Z MARŻĄ LUB UPUSTEM (+/-)</t>
  </si>
  <si>
    <t>Ziemniaki krajowe</t>
  </si>
  <si>
    <t>WARTOŚĆ ZAMÓWIENIA RAZEM MARŻĄ LUB UPUSTEM (+/-)</t>
  </si>
  <si>
    <t>------------</t>
  </si>
  <si>
    <t>Jaja kurze, świeże, waga L, Kl. A</t>
  </si>
  <si>
    <t>Znak sprawy: ZP/PN/2018/17 - artykuły żywnościowe</t>
  </si>
  <si>
    <t>Znak sprawy: ZP/PN/2018/17- artykuły żywnościowe</t>
  </si>
  <si>
    <t>Znak sprawy: ZP/PN/2018/17 artykuły żywnościowe</t>
  </si>
  <si>
    <t>Formularz cenowy -  Pakiet nr 1 (mięso, wędliny)</t>
  </si>
  <si>
    <t>Formularz cenowy -  Pakiet nr 2 (nabiał)</t>
  </si>
  <si>
    <t>Formularz cenowy -  Pakiet nr 3 (suche cd)</t>
  </si>
  <si>
    <t>Formularz cenowy -  Pakiet nr 4 (kurczaki)</t>
  </si>
  <si>
    <t>Formularz cenowy - Pakiet nr 5 (ryby przetw)</t>
  </si>
  <si>
    <t>Formularz cenowy -  Pakiet nr 6 (puszki- ananas)</t>
  </si>
  <si>
    <t>Formularz cenowy -  Pakiet nr 7 (mrożonki)</t>
  </si>
  <si>
    <t>Formularz cenowy - Pakiet nr 8  (pieczywo)</t>
  </si>
  <si>
    <t>Formularz cenowy -  Pakiet nr 9 (kasze)</t>
  </si>
  <si>
    <t>Formularz cenowy -  Pakiet nr 10 (oleje)</t>
  </si>
  <si>
    <t>Formularz cenowy -  Pakiet nr 11 (napoje bezalkoholowe)</t>
  </si>
  <si>
    <t>Formularz cenowy -  Pakiet nr 12 (woda mineralna)</t>
  </si>
  <si>
    <t>Formularz cenowy -  Pakiet nr 13 (warzywa, owoce)</t>
  </si>
  <si>
    <t>Formularz cenowy -  Pakiet nr 14 (ziemniaki)</t>
  </si>
  <si>
    <t>Formularz cenowy -  Pakiet nr 15  (jajka)</t>
  </si>
  <si>
    <t>Opak. 250g "Palma" lub równoważna (patrz zał. nr A  poz. 2)</t>
  </si>
  <si>
    <t>op.500g, opakowanie plastikowe-kubek  (patrz zał. nr A  poz. 1)</t>
  </si>
  <si>
    <t>opak.jedn. 250g (patrz zał. nr A  poz. 3)</t>
  </si>
  <si>
    <t>półtłusty (patrz zał. nr A  poz. 4)</t>
  </si>
  <si>
    <r>
      <t>Mlekpol łaciate lub równoważne</t>
    </r>
    <r>
      <rPr>
        <sz val="11"/>
        <rFont val="Tahoma"/>
        <family val="2"/>
      </rPr>
      <t xml:space="preserve">Opakowanie 500 g zawierające 26,50% tłuszczu.
</t>
    </r>
    <r>
      <rPr>
        <sz val="9"/>
        <color indexed="8"/>
        <rFont val="Tahoma"/>
        <family val="2"/>
      </rPr>
      <t>Wartość odżywcza zawarta w 100 g produktu:
2077 kJ (496 kcal)
Białko 26,5 g
Węglowodany 38 g
Tłuszcz 26,50 g  (patrz zał. nr A  poz. 7)</t>
    </r>
  </si>
  <si>
    <t>opakowanie 45g  bez cukru  (patrz zał. nr A  poz. 14)</t>
  </si>
  <si>
    <t>Grzeszki lub równoważne wafelki w czekoladzie ok 80g  (patrz zał. nr A  poz. 17)</t>
  </si>
  <si>
    <t>sok owocowy, op.1 l  (patrz zał. nr A  poz. 12)</t>
  </si>
  <si>
    <t>Woda mineralna  niegazowana 0,5 l ,, Staropolanka ” lub równoważna.  Patrz załącznik Nr A poz. Nr 21</t>
  </si>
  <si>
    <t>Woda mineralna gazowana 0,5 l,, Staropolanka ”lub równoważna.  Patrz załącznik Nr A poz. Nr 22</t>
  </si>
  <si>
    <t>np. „Lubella” lub równoważny. Świderki, kolanka, muszelki,wstążki, nitki. Patrz załącznik Nr A poz. 23</t>
  </si>
  <si>
    <t>Makaron spagetti opakowanie 1 kg Patrz załącznik Nr A poz. 24</t>
  </si>
  <si>
    <t>np. „Sonko” lub równoważny Patrz załącznik Nr A poz.25</t>
  </si>
  <si>
    <t>worki 15kg Patrz. Zał. A poz.26</t>
  </si>
  <si>
    <r>
      <t>* MINIMALNE CENA GIEŁDOWA NETTO</t>
    </r>
    <r>
      <rPr>
        <sz val="10"/>
        <color indexed="8"/>
        <rFont val="Tahoma"/>
        <family val="2"/>
      </rPr>
      <t xml:space="preserve"> Z DNIA 08.02.2018r. Z GIEŁDY TARGPIAST (ADRES INTERNETOWY: www.targiast.com.pl). W przypadku trudności z uzyskaniem cen z giełdy Zamawiający posiada kopie notowań do wglądu.</t>
    </r>
  </si>
  <si>
    <r>
      <t>* MINIMALNE CENA GIEŁDOWA NETTO</t>
    </r>
    <r>
      <rPr>
        <sz val="10"/>
        <color indexed="8"/>
        <rFont val="Tahoma"/>
        <family val="2"/>
      </rPr>
      <t xml:space="preserve"> Z DNIA 08.02.2018r.  Z GIEŁDY TARGPIAST (ADRES INTERNETOWY: www.targiast.com.pl). W przypadku trudności z uzyskaniem cen z giełdy Zamawiający posiada kopie notowań do wglądu.</t>
    </r>
  </si>
  <si>
    <t>Cook Baza lub równowazny * opis 20</t>
  </si>
  <si>
    <t>Cook Baza lub równowazny * opis 19</t>
  </si>
  <si>
    <t xml:space="preserve">pn. Faruteks lub równoważnik opakowanie 950g </t>
  </si>
  <si>
    <t>np. „Fanex” lub równoważny opakowanie 950g (patrz zał. nr A  poz. 27)</t>
  </si>
  <si>
    <t>np. „Knorr” lub równoważny opakowanie 700g  (patrz zał. nr A  poz. 28)</t>
  </si>
  <si>
    <t xml:space="preserve">Znak sprawy: ZP/PN/2018/17 artykuły żywnościowe        </t>
  </si>
  <si>
    <r>
      <t xml:space="preserve">Znak sprawy: ZP/PN/2018/17 - artykuły żywnościowe          </t>
    </r>
    <r>
      <rPr>
        <b/>
        <sz val="12"/>
        <color indexed="10"/>
        <rFont val="Tahoma"/>
        <family val="2"/>
      </rPr>
      <t xml:space="preserve"> załącznik nr 1 zmodyfikowany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</si>
</sst>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\ #,##0.00&quot; zł &quot;;\-#,##0.00&quot; zł &quot;;&quot; -&quot;#&quot; zł &quot;;@\ "/>
    <numFmt numFmtId="166" formatCode="#,##0.00\ [$zł-415];[Red]\-#,##0.00\ [$zł-415]"/>
    <numFmt numFmtId="167" formatCode="#,###"/>
    <numFmt numFmtId="168" formatCode="#,##0.00&quot; zł&quot;"/>
    <numFmt numFmtId="169" formatCode="#,##0.00\ [$zł-415];[Red]#,##0.00\ [$zł-415]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zcionka tekstu podstawowego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10"/>
      <name val="Czcionka tekstu podstawowego"/>
      <family val="2"/>
    </font>
    <font>
      <sz val="7"/>
      <color indexed="8"/>
      <name val="Arial1"/>
      <family val="0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color indexed="8"/>
      <name val="Arial1"/>
      <family val="0"/>
    </font>
    <font>
      <b/>
      <sz val="11"/>
      <color indexed="8"/>
      <name val="Arial3"/>
      <family val="0"/>
    </font>
    <font>
      <b/>
      <sz val="11"/>
      <color indexed="8"/>
      <name val="Arial2"/>
      <family val="0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b/>
      <sz val="12"/>
      <color indexed="10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39" fillId="3" borderId="1" applyNumberFormat="0" applyAlignment="0" applyProtection="0"/>
    <xf numFmtId="0" fontId="40" fillId="16" borderId="2" applyNumberFormat="0" applyAlignment="0" applyProtection="0"/>
    <xf numFmtId="0" fontId="36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31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14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41" fillId="16" borderId="1" applyNumberFormat="0" applyAlignment="0" applyProtection="0"/>
    <xf numFmtId="9" fontId="1" fillId="0" borderId="0" applyFill="0" applyBorder="0" applyAlignment="0" applyProtection="0"/>
    <xf numFmtId="9" fontId="5" fillId="0" borderId="0">
      <alignment/>
      <protection/>
    </xf>
    <xf numFmtId="0" fontId="6" fillId="0" borderId="0">
      <alignment/>
      <protection/>
    </xf>
    <xf numFmtId="164" fontId="6" fillId="0" borderId="0">
      <alignment/>
      <protection/>
    </xf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5" fillId="0" borderId="0">
      <alignment/>
      <protection/>
    </xf>
    <xf numFmtId="0" fontId="37" fillId="17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66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/>
    </xf>
    <xf numFmtId="0" fontId="11" fillId="19" borderId="0" xfId="0" applyFont="1" applyFill="1" applyAlignment="1">
      <alignment/>
    </xf>
    <xf numFmtId="0" fontId="7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19" borderId="11" xfId="0" applyFont="1" applyFill="1" applyBorder="1" applyAlignment="1">
      <alignment horizontal="left" vertical="center"/>
    </xf>
    <xf numFmtId="0" fontId="7" fillId="19" borderId="11" xfId="0" applyFont="1" applyFill="1" applyBorder="1" applyAlignment="1">
      <alignment horizontal="left" vertical="center" wrapText="1"/>
    </xf>
    <xf numFmtId="0" fontId="7" fillId="19" borderId="11" xfId="0" applyFont="1" applyFill="1" applyBorder="1" applyAlignment="1">
      <alignment horizontal="right" vertical="center"/>
    </xf>
    <xf numFmtId="0" fontId="3" fillId="0" borderId="0" xfId="54">
      <alignment/>
      <protection/>
    </xf>
    <xf numFmtId="0" fontId="14" fillId="19" borderId="12" xfId="55" applyFont="1" applyFill="1" applyBorder="1" applyAlignment="1">
      <alignment horizontal="center" vertical="center" wrapText="1"/>
      <protection/>
    </xf>
    <xf numFmtId="1" fontId="13" fillId="20" borderId="12" xfId="54" applyNumberFormat="1" applyFont="1" applyFill="1" applyBorder="1" applyAlignment="1">
      <alignment horizontal="center" vertical="center"/>
      <protection/>
    </xf>
    <xf numFmtId="166" fontId="14" fillId="0" borderId="12" xfId="54" applyNumberFormat="1" applyFont="1" applyBorder="1" applyAlignment="1">
      <alignment horizontal="center" vertical="center"/>
      <protection/>
    </xf>
    <xf numFmtId="166" fontId="14" fillId="19" borderId="12" xfId="54" applyNumberFormat="1" applyFont="1" applyFill="1" applyBorder="1" applyAlignment="1">
      <alignment horizontal="center" vertical="center"/>
      <protection/>
    </xf>
    <xf numFmtId="9" fontId="14" fillId="0" borderId="12" xfId="54" applyNumberFormat="1" applyFont="1" applyFill="1" applyBorder="1" applyAlignment="1">
      <alignment horizontal="center" vertical="center"/>
      <protection/>
    </xf>
    <xf numFmtId="4" fontId="14" fillId="0" borderId="12" xfId="54" applyNumberFormat="1" applyFont="1" applyBorder="1" applyAlignment="1">
      <alignment horizontal="center" vertical="center"/>
      <protection/>
    </xf>
    <xf numFmtId="3" fontId="14" fillId="0" borderId="12" xfId="54" applyNumberFormat="1" applyFont="1" applyBorder="1" applyAlignment="1">
      <alignment horizontal="center" vertical="center" wrapText="1"/>
      <protection/>
    </xf>
    <xf numFmtId="3" fontId="14" fillId="19" borderId="12" xfId="55" applyNumberFormat="1" applyFont="1" applyFill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3" fontId="14" fillId="0" borderId="12" xfId="54" applyNumberFormat="1" applyFont="1" applyBorder="1" applyAlignment="1">
      <alignment horizontal="center" vertical="center"/>
      <protection/>
    </xf>
    <xf numFmtId="166" fontId="13" fillId="19" borderId="12" xfId="54" applyNumberFormat="1" applyFont="1" applyFill="1" applyBorder="1" applyAlignment="1">
      <alignment horizontal="center" vertical="center"/>
      <protection/>
    </xf>
    <xf numFmtId="0" fontId="3" fillId="19" borderId="0" xfId="54" applyFill="1">
      <alignment/>
      <protection/>
    </xf>
    <xf numFmtId="0" fontId="0" fillId="19" borderId="0" xfId="0" applyFill="1" applyAlignment="1">
      <alignment/>
    </xf>
    <xf numFmtId="167" fontId="16" fillId="0" borderId="0" xfId="54" applyNumberFormat="1" applyFont="1" applyAlignment="1">
      <alignment horizontal="center"/>
      <protection/>
    </xf>
    <xf numFmtId="0" fontId="16" fillId="0" borderId="0" xfId="54" applyFont="1">
      <alignment/>
      <protection/>
    </xf>
    <xf numFmtId="0" fontId="16" fillId="0" borderId="0" xfId="54" applyFont="1" applyAlignment="1">
      <alignment horizontal="center"/>
      <protection/>
    </xf>
    <xf numFmtId="1" fontId="17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17" fillId="0" borderId="0" xfId="54" applyFont="1">
      <alignment/>
      <protection/>
    </xf>
    <xf numFmtId="4" fontId="17" fillId="19" borderId="0" xfId="54" applyNumberFormat="1" applyFont="1" applyFill="1">
      <alignment/>
      <protection/>
    </xf>
    <xf numFmtId="4" fontId="17" fillId="0" borderId="0" xfId="54" applyNumberFormat="1" applyFont="1">
      <alignment/>
      <protection/>
    </xf>
    <xf numFmtId="166" fontId="16" fillId="0" borderId="0" xfId="54" applyNumberFormat="1" applyFont="1">
      <alignment/>
      <protection/>
    </xf>
    <xf numFmtId="166" fontId="3" fillId="0" borderId="0" xfId="54" applyNumberFormat="1">
      <alignment/>
      <protection/>
    </xf>
    <xf numFmtId="4" fontId="16" fillId="0" borderId="0" xfId="54" applyNumberFormat="1" applyFont="1">
      <alignment/>
      <protection/>
    </xf>
    <xf numFmtId="0" fontId="17" fillId="19" borderId="0" xfId="54" applyFont="1" applyFill="1">
      <alignment/>
      <protection/>
    </xf>
    <xf numFmtId="0" fontId="1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4" fillId="19" borderId="0" xfId="0" applyFont="1" applyFill="1" applyAlignment="1">
      <alignment/>
    </xf>
    <xf numFmtId="1" fontId="14" fillId="19" borderId="0" xfId="0" applyNumberFormat="1" applyFont="1" applyFill="1" applyAlignment="1">
      <alignment/>
    </xf>
    <xf numFmtId="0" fontId="12" fillId="19" borderId="0" xfId="0" applyFont="1" applyFill="1" applyAlignment="1">
      <alignment/>
    </xf>
    <xf numFmtId="0" fontId="18" fillId="19" borderId="0" xfId="0" applyFont="1" applyFill="1" applyBorder="1" applyAlignment="1">
      <alignment horizontal="center"/>
    </xf>
    <xf numFmtId="0" fontId="18" fillId="19" borderId="0" xfId="0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19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8" fontId="18" fillId="0" borderId="12" xfId="0" applyNumberFormat="1" applyFont="1" applyBorder="1" applyAlignment="1">
      <alignment horizontal="center" vertical="center" wrapText="1"/>
    </xf>
    <xf numFmtId="166" fontId="18" fillId="19" borderId="12" xfId="0" applyNumberFormat="1" applyFont="1" applyFill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9" fontId="18" fillId="0" borderId="13" xfId="0" applyNumberFormat="1" applyFont="1" applyBorder="1" applyAlignment="1">
      <alignment horizontal="center" vertical="center"/>
    </xf>
    <xf numFmtId="10" fontId="18" fillId="0" borderId="12" xfId="0" applyNumberFormat="1" applyFont="1" applyBorder="1" applyAlignment="1">
      <alignment horizontal="center" vertical="center" wrapText="1"/>
    </xf>
    <xf numFmtId="166" fontId="13" fillId="19" borderId="14" xfId="55" applyNumberFormat="1" applyFont="1" applyFill="1" applyBorder="1" applyAlignment="1">
      <alignment horizontal="center" vertical="center"/>
      <protection/>
    </xf>
    <xf numFmtId="166" fontId="13" fillId="19" borderId="15" xfId="55" applyNumberFormat="1" applyFont="1" applyFill="1" applyBorder="1" applyAlignment="1">
      <alignment horizontal="center" vertical="center"/>
      <protection/>
    </xf>
    <xf numFmtId="166" fontId="13" fillId="19" borderId="12" xfId="0" applyNumberFormat="1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  <xf numFmtId="166" fontId="13" fillId="19" borderId="12" xfId="55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0" fontId="18" fillId="19" borderId="0" xfId="0" applyFont="1" applyFill="1" applyAlignment="1">
      <alignment/>
    </xf>
    <xf numFmtId="0" fontId="11" fillId="0" borderId="0" xfId="0" applyFont="1" applyAlignment="1">
      <alignment wrapText="1"/>
    </xf>
    <xf numFmtId="0" fontId="4" fillId="0" borderId="0" xfId="55" applyNumberFormat="1" applyFont="1" applyFill="1" applyBorder="1" applyAlignment="1" applyProtection="1">
      <alignment/>
      <protection/>
    </xf>
    <xf numFmtId="0" fontId="23" fillId="0" borderId="0" xfId="55" applyNumberFormat="1" applyFont="1" applyFill="1" applyBorder="1" applyAlignment="1" applyProtection="1">
      <alignment/>
      <protection/>
    </xf>
    <xf numFmtId="0" fontId="18" fillId="19" borderId="12" xfId="55" applyNumberFormat="1" applyFont="1" applyFill="1" applyBorder="1" applyAlignment="1" applyProtection="1">
      <alignment horizontal="center" vertical="center"/>
      <protection/>
    </xf>
    <xf numFmtId="0" fontId="18" fillId="19" borderId="12" xfId="55" applyNumberFormat="1" applyFont="1" applyFill="1" applyBorder="1" applyAlignment="1" applyProtection="1">
      <alignment horizontal="center" vertical="center" wrapText="1"/>
      <protection/>
    </xf>
    <xf numFmtId="0" fontId="21" fillId="20" borderId="12" xfId="55" applyNumberFormat="1" applyFont="1" applyFill="1" applyBorder="1" applyAlignment="1" applyProtection="1">
      <alignment horizontal="center" vertical="center"/>
      <protection/>
    </xf>
    <xf numFmtId="166" fontId="18" fillId="19" borderId="12" xfId="55" applyNumberFormat="1" applyFont="1" applyFill="1" applyBorder="1" applyAlignment="1" applyProtection="1">
      <alignment horizontal="center" vertical="center"/>
      <protection/>
    </xf>
    <xf numFmtId="166" fontId="18" fillId="19" borderId="12" xfId="56" applyNumberFormat="1" applyFont="1" applyFill="1" applyBorder="1" applyAlignment="1" applyProtection="1">
      <alignment horizontal="center" vertical="center"/>
      <protection/>
    </xf>
    <xf numFmtId="9" fontId="18" fillId="19" borderId="12" xfId="55" applyNumberFormat="1" applyFont="1" applyFill="1" applyBorder="1" applyAlignment="1" applyProtection="1">
      <alignment horizontal="center" vertical="center"/>
      <protection/>
    </xf>
    <xf numFmtId="166" fontId="4" fillId="0" borderId="0" xfId="55" applyNumberFormat="1" applyFont="1" applyFill="1" applyBorder="1" applyAlignment="1" applyProtection="1">
      <alignment/>
      <protection/>
    </xf>
    <xf numFmtId="166" fontId="18" fillId="19" borderId="12" xfId="55" applyNumberFormat="1" applyFont="1" applyFill="1" applyBorder="1" applyAlignment="1" applyProtection="1">
      <alignment horizontal="center" vertical="center" wrapText="1"/>
      <protection/>
    </xf>
    <xf numFmtId="9" fontId="18" fillId="19" borderId="12" xfId="55" applyNumberFormat="1" applyFont="1" applyFill="1" applyBorder="1" applyAlignment="1" applyProtection="1">
      <alignment horizontal="center" vertical="center" wrapText="1"/>
      <protection/>
    </xf>
    <xf numFmtId="166" fontId="4" fillId="0" borderId="0" xfId="55" applyNumberFormat="1" applyFont="1" applyFill="1" applyBorder="1" applyAlignment="1" applyProtection="1">
      <alignment wrapText="1"/>
      <protection/>
    </xf>
    <xf numFmtId="0" fontId="4" fillId="0" borderId="0" xfId="55" applyNumberFormat="1" applyFont="1" applyFill="1" applyBorder="1" applyAlignment="1" applyProtection="1">
      <alignment wrapText="1"/>
      <protection/>
    </xf>
    <xf numFmtId="0" fontId="23" fillId="0" borderId="0" xfId="55" applyNumberFormat="1" applyFont="1" applyFill="1" applyBorder="1" applyAlignment="1" applyProtection="1">
      <alignment wrapText="1"/>
      <protection/>
    </xf>
    <xf numFmtId="168" fontId="24" fillId="0" borderId="16" xfId="55" applyNumberFormat="1" applyFont="1" applyBorder="1" applyAlignment="1" applyProtection="1">
      <alignment horizontal="center" vertical="center"/>
      <protection/>
    </xf>
    <xf numFmtId="0" fontId="18" fillId="19" borderId="17" xfId="55" applyNumberFormat="1" applyFont="1" applyFill="1" applyBorder="1" applyAlignment="1" applyProtection="1">
      <alignment horizontal="center" vertical="center" wrapText="1"/>
      <protection/>
    </xf>
    <xf numFmtId="0" fontId="18" fillId="19" borderId="17" xfId="55" applyNumberFormat="1" applyFont="1" applyFill="1" applyBorder="1" applyAlignment="1" applyProtection="1">
      <alignment horizontal="center" vertical="center"/>
      <protection/>
    </xf>
    <xf numFmtId="166" fontId="21" fillId="19" borderId="11" xfId="55" applyNumberFormat="1" applyFont="1" applyFill="1" applyBorder="1" applyAlignment="1" applyProtection="1">
      <alignment horizontal="center" vertical="center"/>
      <protection/>
    </xf>
    <xf numFmtId="0" fontId="21" fillId="19" borderId="12" xfId="55" applyNumberFormat="1" applyFont="1" applyFill="1" applyBorder="1" applyAlignment="1" applyProtection="1">
      <alignment horizontal="center" vertical="center"/>
      <protection/>
    </xf>
    <xf numFmtId="166" fontId="21" fillId="19" borderId="18" xfId="55" applyNumberFormat="1" applyFont="1" applyFill="1" applyBorder="1" applyAlignment="1" applyProtection="1">
      <alignment horizontal="center" vertical="center"/>
      <protection/>
    </xf>
    <xf numFmtId="166" fontId="21" fillId="19" borderId="13" xfId="55" applyNumberFormat="1" applyFont="1" applyFill="1" applyBorder="1" applyAlignment="1" applyProtection="1">
      <alignment horizontal="center" vertical="center"/>
      <protection/>
    </xf>
    <xf numFmtId="166" fontId="26" fillId="0" borderId="0" xfId="55" applyNumberFormat="1" applyFont="1" applyFill="1" applyBorder="1" applyAlignment="1" applyProtection="1">
      <alignment/>
      <protection/>
    </xf>
    <xf numFmtId="0" fontId="26" fillId="0" borderId="0" xfId="55" applyNumberFormat="1" applyFont="1" applyFill="1" applyBorder="1" applyAlignment="1" applyProtection="1">
      <alignment/>
      <protection/>
    </xf>
    <xf numFmtId="0" fontId="12" fillId="0" borderId="0" xfId="0" applyFont="1" applyAlignment="1">
      <alignment wrapText="1"/>
    </xf>
    <xf numFmtId="0" fontId="11" fillId="19" borderId="0" xfId="0" applyFont="1" applyFill="1" applyAlignment="1">
      <alignment wrapText="1"/>
    </xf>
    <xf numFmtId="0" fontId="18" fillId="0" borderId="0" xfId="0" applyFont="1" applyAlignment="1">
      <alignment/>
    </xf>
    <xf numFmtId="3" fontId="18" fillId="0" borderId="12" xfId="56" applyNumberFormat="1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3" fontId="21" fillId="20" borderId="12" xfId="0" applyNumberFormat="1" applyFont="1" applyFill="1" applyBorder="1" applyAlignment="1">
      <alignment horizontal="center" vertical="center" wrapText="1"/>
    </xf>
    <xf numFmtId="4" fontId="18" fillId="0" borderId="14" xfId="56" applyNumberFormat="1" applyFont="1" applyBorder="1" applyAlignment="1" applyProtection="1">
      <alignment horizontal="center" vertical="center" wrapText="1"/>
      <protection/>
    </xf>
    <xf numFmtId="165" fontId="18" fillId="0" borderId="12" xfId="69" applyFont="1" applyFill="1" applyBorder="1" applyAlignment="1" applyProtection="1">
      <alignment horizontal="center" vertical="center" wrapText="1"/>
      <protection/>
    </xf>
    <xf numFmtId="9" fontId="18" fillId="0" borderId="12" xfId="59" applyFont="1" applyFill="1" applyBorder="1" applyAlignment="1" applyProtection="1">
      <alignment horizontal="center" vertical="center" wrapText="1"/>
      <protection/>
    </xf>
    <xf numFmtId="165" fontId="18" fillId="0" borderId="12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18" fillId="0" borderId="17" xfId="56" applyNumberFormat="1" applyFont="1" applyBorder="1" applyAlignment="1" applyProtection="1">
      <alignment horizontal="center" vertical="center" wrapText="1"/>
      <protection/>
    </xf>
    <xf numFmtId="4" fontId="18" fillId="0" borderId="19" xfId="56" applyNumberFormat="1" applyFont="1" applyBorder="1" applyAlignment="1" applyProtection="1">
      <alignment horizontal="center" vertical="center" wrapText="1"/>
      <protection/>
    </xf>
    <xf numFmtId="166" fontId="21" fillId="19" borderId="12" xfId="56" applyNumberFormat="1" applyFont="1" applyFill="1" applyBorder="1" applyAlignment="1" applyProtection="1">
      <alignment horizontal="center" vertical="center"/>
      <protection/>
    </xf>
    <xf numFmtId="4" fontId="18" fillId="19" borderId="12" xfId="56" applyNumberFormat="1" applyFont="1" applyFill="1" applyBorder="1" applyAlignment="1" applyProtection="1">
      <alignment horizontal="center" vertical="center"/>
      <protection/>
    </xf>
    <xf numFmtId="0" fontId="27" fillId="0" borderId="0" xfId="54" applyFont="1">
      <alignment/>
      <protection/>
    </xf>
    <xf numFmtId="0" fontId="8" fillId="0" borderId="0" xfId="0" applyFont="1" applyAlignment="1">
      <alignment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3" fillId="20" borderId="12" xfId="54" applyFont="1" applyFill="1" applyBorder="1" applyAlignment="1">
      <alignment horizontal="center" vertical="center" wrapText="1"/>
      <protection/>
    </xf>
    <xf numFmtId="166" fontId="14" fillId="19" borderId="12" xfId="54" applyNumberFormat="1" applyFont="1" applyFill="1" applyBorder="1" applyAlignment="1">
      <alignment horizontal="center" vertical="center" wrapText="1"/>
      <protection/>
    </xf>
    <xf numFmtId="166" fontId="14" fillId="19" borderId="12" xfId="55" applyNumberFormat="1" applyFont="1" applyFill="1" applyBorder="1" applyAlignment="1">
      <alignment horizontal="center" vertical="center" wrapText="1"/>
      <protection/>
    </xf>
    <xf numFmtId="9" fontId="14" fillId="0" borderId="12" xfId="54" applyNumberFormat="1" applyFont="1" applyBorder="1" applyAlignment="1">
      <alignment horizontal="center" vertical="center" wrapText="1"/>
      <protection/>
    </xf>
    <xf numFmtId="166" fontId="14" fillId="0" borderId="12" xfId="54" applyNumberFormat="1" applyFont="1" applyBorder="1" applyAlignment="1">
      <alignment horizontal="center" vertical="center" wrapText="1"/>
      <protection/>
    </xf>
    <xf numFmtId="169" fontId="14" fillId="0" borderId="12" xfId="54" applyNumberFormat="1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166" fontId="14" fillId="19" borderId="17" xfId="54" applyNumberFormat="1" applyFont="1" applyFill="1" applyBorder="1" applyAlignment="1">
      <alignment horizontal="center" vertical="center" wrapText="1"/>
      <protection/>
    </xf>
    <xf numFmtId="9" fontId="14" fillId="0" borderId="17" xfId="54" applyNumberFormat="1" applyFont="1" applyBorder="1" applyAlignment="1">
      <alignment horizontal="center" vertical="center" wrapText="1"/>
      <protection/>
    </xf>
    <xf numFmtId="166" fontId="13" fillId="19" borderId="12" xfId="55" applyNumberFormat="1" applyFont="1" applyFill="1" applyBorder="1" applyAlignment="1">
      <alignment vertical="center"/>
      <protection/>
    </xf>
    <xf numFmtId="166" fontId="13" fillId="19" borderId="11" xfId="55" applyNumberFormat="1" applyFont="1" applyFill="1" applyBorder="1" applyAlignment="1">
      <alignment horizontal="center" vertical="center"/>
      <protection/>
    </xf>
    <xf numFmtId="0" fontId="14" fillId="19" borderId="12" xfId="55" applyFont="1" applyFill="1" applyBorder="1" applyAlignment="1">
      <alignment horizontal="center" vertical="center"/>
      <protection/>
    </xf>
    <xf numFmtId="166" fontId="13" fillId="19" borderId="18" xfId="55" applyNumberFormat="1" applyFont="1" applyFill="1" applyBorder="1" applyAlignment="1">
      <alignment horizontal="center" vertical="center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16" fillId="0" borderId="0" xfId="54" applyFont="1" applyAlignment="1">
      <alignment horizontal="left"/>
      <protection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15" xfId="54" applyFont="1" applyFill="1" applyBorder="1" applyAlignment="1">
      <alignment horizontal="center" vertical="center" wrapText="1"/>
      <protection/>
    </xf>
    <xf numFmtId="0" fontId="14" fillId="19" borderId="12" xfId="54" applyFont="1" applyFill="1" applyBorder="1" applyAlignment="1">
      <alignment horizontal="center" vertical="center" wrapText="1"/>
      <protection/>
    </xf>
    <xf numFmtId="9" fontId="14" fillId="19" borderId="12" xfId="54" applyNumberFormat="1" applyFont="1" applyFill="1" applyBorder="1" applyAlignment="1">
      <alignment horizontal="center" vertical="center" wrapText="1"/>
      <protection/>
    </xf>
    <xf numFmtId="169" fontId="14" fillId="19" borderId="12" xfId="54" applyNumberFormat="1" applyFont="1" applyFill="1" applyBorder="1" applyAlignment="1">
      <alignment horizontal="center" vertical="center" wrapText="1"/>
      <protection/>
    </xf>
    <xf numFmtId="0" fontId="14" fillId="19" borderId="20" xfId="54" applyFont="1" applyFill="1" applyBorder="1" applyAlignment="1">
      <alignment horizontal="center" vertical="center" wrapText="1"/>
      <protection/>
    </xf>
    <xf numFmtId="0" fontId="14" fillId="19" borderId="17" xfId="54" applyFont="1" applyFill="1" applyBorder="1" applyAlignment="1">
      <alignment horizontal="center" vertical="center" wrapText="1"/>
      <protection/>
    </xf>
    <xf numFmtId="9" fontId="14" fillId="19" borderId="17" xfId="54" applyNumberFormat="1" applyFont="1" applyFill="1" applyBorder="1" applyAlignment="1">
      <alignment horizontal="center" vertical="center" wrapText="1"/>
      <protection/>
    </xf>
    <xf numFmtId="166" fontId="13" fillId="19" borderId="14" xfId="54" applyNumberFormat="1" applyFont="1" applyFill="1" applyBorder="1" applyAlignment="1">
      <alignment horizontal="center" vertical="center"/>
      <protection/>
    </xf>
    <xf numFmtId="0" fontId="14" fillId="19" borderId="12" xfId="54" applyFont="1" applyFill="1" applyBorder="1" applyAlignment="1">
      <alignment horizontal="center" vertical="center"/>
      <protection/>
    </xf>
    <xf numFmtId="166" fontId="13" fillId="19" borderId="15" xfId="54" applyNumberFormat="1" applyFont="1" applyFill="1" applyBorder="1" applyAlignment="1">
      <alignment horizontal="center" vertical="center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9" fontId="1" fillId="0" borderId="0" xfId="58" applyFill="1" applyBorder="1" applyAlignment="1" applyProtection="1">
      <alignment/>
      <protection/>
    </xf>
    <xf numFmtId="0" fontId="18" fillId="0" borderId="21" xfId="55" applyFont="1" applyBorder="1" applyAlignment="1">
      <alignment horizontal="center" vertical="center" wrapText="1"/>
      <protection/>
    </xf>
    <xf numFmtId="0" fontId="21" fillId="20" borderId="21" xfId="55" applyFont="1" applyFill="1" applyBorder="1" applyAlignment="1">
      <alignment horizontal="center" vertical="center" wrapText="1"/>
      <protection/>
    </xf>
    <xf numFmtId="168" fontId="18" fillId="0" borderId="12" xfId="0" applyNumberFormat="1" applyFont="1" applyBorder="1" applyAlignment="1">
      <alignment horizontal="center" vertical="center" wrapText="1"/>
    </xf>
    <xf numFmtId="9" fontId="29" fillId="0" borderId="12" xfId="58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168" fontId="18" fillId="0" borderId="12" xfId="0" applyNumberFormat="1" applyFont="1" applyBorder="1" applyAlignment="1">
      <alignment horizontal="center" vertical="center" wrapText="1"/>
    </xf>
    <xf numFmtId="0" fontId="18" fillId="19" borderId="0" xfId="0" applyFont="1" applyFill="1" applyAlignment="1">
      <alignment/>
    </xf>
    <xf numFmtId="166" fontId="21" fillId="19" borderId="12" xfId="55" applyNumberFormat="1" applyFont="1" applyFill="1" applyBorder="1" applyAlignment="1">
      <alignment horizontal="center" vertical="center"/>
      <protection/>
    </xf>
    <xf numFmtId="9" fontId="29" fillId="19" borderId="21" xfId="58" applyFont="1" applyFill="1" applyBorder="1" applyAlignment="1" applyProtection="1">
      <alignment horizontal="center" vertical="center"/>
      <protection/>
    </xf>
    <xf numFmtId="0" fontId="16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0" fontId="17" fillId="0" borderId="0" xfId="55" applyFont="1">
      <alignment/>
      <protection/>
    </xf>
    <xf numFmtId="0" fontId="17" fillId="19" borderId="0" xfId="55" applyFont="1" applyFill="1">
      <alignment/>
      <protection/>
    </xf>
    <xf numFmtId="9" fontId="30" fillId="0" borderId="0" xfId="58" applyFont="1" applyFill="1" applyBorder="1" applyAlignment="1" applyProtection="1">
      <alignment/>
      <protection/>
    </xf>
    <xf numFmtId="0" fontId="11" fillId="19" borderId="0" xfId="0" applyFont="1" applyFill="1" applyAlignment="1">
      <alignment/>
    </xf>
    <xf numFmtId="9" fontId="1" fillId="19" borderId="0" xfId="58" applyFill="1" applyBorder="1" applyAlignment="1" applyProtection="1">
      <alignment/>
      <protection/>
    </xf>
    <xf numFmtId="0" fontId="18" fillId="19" borderId="0" xfId="0" applyFont="1" applyFill="1" applyAlignment="1">
      <alignment/>
    </xf>
    <xf numFmtId="0" fontId="7" fillId="19" borderId="0" xfId="0" applyFont="1" applyFill="1" applyBorder="1" applyAlignment="1">
      <alignment vertical="center"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66" fontId="18" fillId="0" borderId="12" xfId="54" applyNumberFormat="1" applyFont="1" applyBorder="1" applyAlignment="1">
      <alignment horizontal="center" vertical="center" wrapText="1"/>
      <protection/>
    </xf>
    <xf numFmtId="166" fontId="18" fillId="19" borderId="15" xfId="55" applyNumberFormat="1" applyFont="1" applyFill="1" applyBorder="1" applyAlignment="1">
      <alignment horizontal="center" vertical="center" wrapText="1"/>
      <protection/>
    </xf>
    <xf numFmtId="9" fontId="18" fillId="0" borderId="12" xfId="54" applyNumberFormat="1" applyFont="1" applyBorder="1" applyAlignment="1">
      <alignment horizontal="center" vertical="center" wrapText="1"/>
      <protection/>
    </xf>
    <xf numFmtId="169" fontId="18" fillId="0" borderId="12" xfId="54" applyNumberFormat="1" applyFont="1" applyBorder="1" applyAlignment="1">
      <alignment horizontal="center" vertical="center" wrapText="1"/>
      <protection/>
    </xf>
    <xf numFmtId="166" fontId="21" fillId="19" borderId="12" xfId="54" applyNumberFormat="1" applyFont="1" applyFill="1" applyBorder="1" applyAlignment="1">
      <alignment horizontal="center" vertical="center"/>
      <protection/>
    </xf>
    <xf numFmtId="166" fontId="21" fillId="19" borderId="15" xfId="54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19" borderId="0" xfId="0" applyFont="1" applyFill="1" applyAlignment="1">
      <alignment/>
    </xf>
    <xf numFmtId="0" fontId="18" fillId="19" borderId="0" xfId="0" applyFont="1" applyFill="1" applyAlignment="1">
      <alignment horizontal="left"/>
    </xf>
    <xf numFmtId="0" fontId="18" fillId="0" borderId="0" xfId="55" applyFont="1" applyAlignment="1">
      <alignment horizontal="center" vertical="center" wrapText="1"/>
      <protection/>
    </xf>
    <xf numFmtId="0" fontId="18" fillId="0" borderId="12" xfId="55" applyFont="1" applyBorder="1" applyAlignment="1">
      <alignment horizontal="center" vertical="center" wrapText="1"/>
      <protection/>
    </xf>
    <xf numFmtId="0" fontId="18" fillId="19" borderId="12" xfId="55" applyFont="1" applyFill="1" applyBorder="1" applyAlignment="1">
      <alignment horizontal="center" vertical="center" wrapText="1"/>
      <protection/>
    </xf>
    <xf numFmtId="0" fontId="21" fillId="20" borderId="12" xfId="55" applyFont="1" applyFill="1" applyBorder="1" applyAlignment="1">
      <alignment horizontal="center" vertical="center" wrapText="1"/>
      <protection/>
    </xf>
    <xf numFmtId="166" fontId="18" fillId="0" borderId="12" xfId="55" applyNumberFormat="1" applyFont="1" applyBorder="1" applyAlignment="1">
      <alignment horizontal="center" vertical="center" wrapText="1"/>
      <protection/>
    </xf>
    <xf numFmtId="165" fontId="18" fillId="19" borderId="12" xfId="44" applyFont="1" applyFill="1" applyBorder="1" applyAlignment="1" applyProtection="1">
      <alignment horizontal="center" vertical="center" wrapText="1"/>
      <protection/>
    </xf>
    <xf numFmtId="9" fontId="18" fillId="19" borderId="12" xfId="44" applyNumberFormat="1" applyFont="1" applyFill="1" applyBorder="1" applyAlignment="1" applyProtection="1">
      <alignment horizontal="center" vertical="center" wrapText="1"/>
      <protection/>
    </xf>
    <xf numFmtId="0" fontId="18" fillId="0" borderId="13" xfId="55" applyFont="1" applyBorder="1" applyAlignment="1">
      <alignment horizontal="center" vertical="center" wrapText="1"/>
      <protection/>
    </xf>
    <xf numFmtId="0" fontId="18" fillId="19" borderId="0" xfId="55" applyFont="1" applyFill="1" applyAlignment="1">
      <alignment horizontal="center" vertical="center" wrapText="1"/>
      <protection/>
    </xf>
    <xf numFmtId="166" fontId="18" fillId="0" borderId="13" xfId="55" applyNumberFormat="1" applyFont="1" applyBorder="1" applyAlignment="1">
      <alignment horizontal="center" vertical="center" wrapText="1"/>
      <protection/>
    </xf>
    <xf numFmtId="165" fontId="18" fillId="19" borderId="12" xfId="44" applyFont="1" applyFill="1" applyBorder="1" applyAlignment="1" applyProtection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8" fillId="0" borderId="17" xfId="55" applyFont="1" applyBorder="1" applyAlignment="1">
      <alignment horizontal="center" vertical="center" wrapText="1"/>
      <protection/>
    </xf>
    <xf numFmtId="0" fontId="18" fillId="19" borderId="17" xfId="55" applyFont="1" applyFill="1" applyBorder="1" applyAlignment="1">
      <alignment horizontal="center" vertical="center" wrapText="1"/>
      <protection/>
    </xf>
    <xf numFmtId="166" fontId="18" fillId="0" borderId="17" xfId="55" applyNumberFormat="1" applyFont="1" applyBorder="1" applyAlignment="1">
      <alignment horizontal="center" vertical="center" wrapText="1"/>
      <protection/>
    </xf>
    <xf numFmtId="9" fontId="18" fillId="19" borderId="17" xfId="44" applyNumberFormat="1" applyFont="1" applyFill="1" applyBorder="1" applyAlignment="1" applyProtection="1">
      <alignment horizontal="center" vertical="center" wrapText="1"/>
      <protection/>
    </xf>
    <xf numFmtId="166" fontId="21" fillId="19" borderId="12" xfId="55" applyNumberFormat="1" applyFont="1" applyFill="1" applyBorder="1" applyAlignment="1">
      <alignment horizontal="center" vertical="center" wrapText="1"/>
      <protection/>
    </xf>
    <xf numFmtId="166" fontId="21" fillId="19" borderId="14" xfId="55" applyNumberFormat="1" applyFont="1" applyFill="1" applyBorder="1" applyAlignment="1">
      <alignment horizontal="center" vertical="center" wrapText="1"/>
      <protection/>
    </xf>
    <xf numFmtId="166" fontId="21" fillId="19" borderId="15" xfId="55" applyNumberFormat="1" applyFont="1" applyFill="1" applyBorder="1" applyAlignment="1">
      <alignment horizontal="center" vertical="center" wrapText="1"/>
      <protection/>
    </xf>
    <xf numFmtId="0" fontId="18" fillId="19" borderId="0" xfId="0" applyFont="1" applyFill="1" applyAlignment="1">
      <alignment horizontal="center" vertical="center" wrapText="1"/>
    </xf>
    <xf numFmtId="0" fontId="21" fillId="0" borderId="0" xfId="55" applyFont="1" applyAlignment="1">
      <alignment horizontal="center" vertical="center" wrapText="1"/>
      <protection/>
    </xf>
    <xf numFmtId="0" fontId="21" fillId="19" borderId="0" xfId="55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2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166" fontId="21" fillId="19" borderId="12" xfId="56" applyNumberFormat="1" applyFont="1" applyFill="1" applyBorder="1" applyAlignment="1" applyProtection="1">
      <alignment horizontal="right" vertical="center"/>
      <protection/>
    </xf>
    <xf numFmtId="166" fontId="21" fillId="19" borderId="12" xfId="56" applyNumberFormat="1" applyFont="1" applyFill="1" applyBorder="1" applyAlignment="1" applyProtection="1">
      <alignment vertical="center"/>
      <protection/>
    </xf>
    <xf numFmtId="0" fontId="18" fillId="19" borderId="21" xfId="55" applyNumberFormat="1" applyFont="1" applyFill="1" applyBorder="1" applyAlignment="1" applyProtection="1">
      <alignment horizontal="center" vertical="center"/>
      <protection/>
    </xf>
    <xf numFmtId="0" fontId="18" fillId="19" borderId="15" xfId="55" applyNumberFormat="1" applyFont="1" applyFill="1" applyBorder="1" applyAlignment="1" applyProtection="1">
      <alignment horizontal="center" vertical="center"/>
      <protection/>
    </xf>
    <xf numFmtId="0" fontId="18" fillId="19" borderId="13" xfId="55" applyNumberFormat="1" applyFont="1" applyFill="1" applyBorder="1" applyAlignment="1" applyProtection="1">
      <alignment horizontal="center" vertical="center" wrapText="1"/>
      <protection/>
    </xf>
    <xf numFmtId="0" fontId="18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23" xfId="55" applyNumberFormat="1" applyFont="1" applyBorder="1" applyAlignment="1" applyProtection="1">
      <alignment horizontal="center" vertical="center" wrapText="1"/>
      <protection/>
    </xf>
    <xf numFmtId="0" fontId="18" fillId="19" borderId="15" xfId="55" applyNumberFormat="1" applyFont="1" applyFill="1" applyBorder="1" applyAlignment="1" applyProtection="1">
      <alignment horizontal="center" vertical="center" wrapText="1"/>
      <protection/>
    </xf>
    <xf numFmtId="0" fontId="18" fillId="19" borderId="22" xfId="55" applyNumberFormat="1" applyFont="1" applyFill="1" applyBorder="1" applyAlignment="1" applyProtection="1">
      <alignment horizontal="center" vertical="center" wrapText="1"/>
      <protection/>
    </xf>
    <xf numFmtId="0" fontId="18" fillId="19" borderId="24" xfId="55" applyNumberFormat="1" applyFont="1" applyFill="1" applyBorder="1" applyAlignment="1" applyProtection="1">
      <alignment horizontal="center" vertical="center"/>
      <protection/>
    </xf>
    <xf numFmtId="0" fontId="18" fillId="0" borderId="25" xfId="55" applyNumberFormat="1" applyFont="1" applyBorder="1" applyAlignment="1" applyProtection="1">
      <alignment horizontal="center" vertical="center" wrapText="1"/>
      <protection/>
    </xf>
    <xf numFmtId="0" fontId="18" fillId="19" borderId="22" xfId="55" applyNumberFormat="1" applyFont="1" applyFill="1" applyBorder="1" applyAlignment="1" applyProtection="1">
      <alignment horizontal="center" vertical="center"/>
      <protection/>
    </xf>
    <xf numFmtId="166" fontId="18" fillId="19" borderId="15" xfId="56" applyNumberFormat="1" applyFont="1" applyFill="1" applyBorder="1" applyAlignment="1" applyProtection="1">
      <alignment horizontal="center" vertical="center"/>
      <protection/>
    </xf>
    <xf numFmtId="166" fontId="18" fillId="19" borderId="17" xfId="55" applyNumberFormat="1" applyFont="1" applyFill="1" applyBorder="1" applyAlignment="1" applyProtection="1">
      <alignment horizontal="center" vertical="center"/>
      <protection/>
    </xf>
    <xf numFmtId="168" fontId="24" fillId="0" borderId="22" xfId="55" applyNumberFormat="1" applyFont="1" applyBorder="1" applyAlignment="1" applyProtection="1">
      <alignment horizontal="center" vertical="center"/>
      <protection/>
    </xf>
    <xf numFmtId="0" fontId="49" fillId="0" borderId="12" xfId="54" applyFont="1" applyBorder="1" applyAlignment="1">
      <alignment horizontal="center" vertical="center"/>
      <protection/>
    </xf>
    <xf numFmtId="4" fontId="49" fillId="0" borderId="12" xfId="54" applyNumberFormat="1" applyFont="1" applyBorder="1" applyAlignment="1">
      <alignment horizontal="center" vertical="center"/>
      <protection/>
    </xf>
    <xf numFmtId="0" fontId="15" fillId="19" borderId="19" xfId="0" applyFont="1" applyFill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center"/>
    </xf>
    <xf numFmtId="166" fontId="15" fillId="19" borderId="13" xfId="55" applyNumberFormat="1" applyFont="1" applyFill="1" applyBorder="1" applyAlignment="1">
      <alignment horizontal="center" vertical="center"/>
      <protection/>
    </xf>
    <xf numFmtId="0" fontId="18" fillId="19" borderId="0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 vertical="center" wrapText="1"/>
    </xf>
    <xf numFmtId="0" fontId="13" fillId="21" borderId="12" xfId="55" applyFont="1" applyFill="1" applyBorder="1" applyAlignment="1">
      <alignment horizontal="center" vertical="center" wrapText="1"/>
      <protection/>
    </xf>
    <xf numFmtId="166" fontId="13" fillId="21" borderId="12" xfId="55" applyNumberFormat="1" applyFont="1" applyFill="1" applyBorder="1" applyAlignment="1">
      <alignment horizontal="center" vertical="center" wrapText="1"/>
      <protection/>
    </xf>
    <xf numFmtId="1" fontId="13" fillId="21" borderId="12" xfId="55" applyNumberFormat="1" applyFont="1" applyFill="1" applyBorder="1" applyAlignment="1">
      <alignment horizontal="center" vertical="center" wrapText="1"/>
      <protection/>
    </xf>
    <xf numFmtId="166" fontId="13" fillId="19" borderId="21" xfId="55" applyNumberFormat="1" applyFont="1" applyFill="1" applyBorder="1" applyAlignment="1">
      <alignment horizontal="center" vertical="center"/>
      <protection/>
    </xf>
    <xf numFmtId="0" fontId="21" fillId="21" borderId="12" xfId="55" applyFont="1" applyFill="1" applyBorder="1" applyAlignment="1">
      <alignment horizontal="center" vertical="center" wrapText="1"/>
      <protection/>
    </xf>
    <xf numFmtId="166" fontId="18" fillId="21" borderId="12" xfId="55" applyNumberFormat="1" applyFont="1" applyFill="1" applyBorder="1" applyAlignment="1">
      <alignment horizontal="center" vertical="center" wrapText="1"/>
      <protection/>
    </xf>
    <xf numFmtId="166" fontId="21" fillId="21" borderId="12" xfId="55" applyNumberFormat="1" applyFont="1" applyFill="1" applyBorder="1" applyAlignment="1">
      <alignment horizontal="center" vertical="center" wrapText="1"/>
      <protection/>
    </xf>
    <xf numFmtId="166" fontId="21" fillId="19" borderId="12" xfId="55" applyNumberFormat="1" applyFont="1" applyFill="1" applyBorder="1" applyAlignment="1" applyProtection="1">
      <alignment horizontal="center" vertical="center"/>
      <protection/>
    </xf>
    <xf numFmtId="0" fontId="18" fillId="19" borderId="0" xfId="0" applyFont="1" applyFill="1" applyBorder="1" applyAlignment="1">
      <alignment horizontal="center" wrapText="1"/>
    </xf>
    <xf numFmtId="0" fontId="21" fillId="21" borderId="12" xfId="55" applyNumberFormat="1" applyFont="1" applyFill="1" applyBorder="1" applyAlignment="1" applyProtection="1">
      <alignment horizontal="center" vertical="center" wrapText="1"/>
      <protection/>
    </xf>
    <xf numFmtId="166" fontId="21" fillId="21" borderId="12" xfId="55" applyNumberFormat="1" applyFont="1" applyFill="1" applyBorder="1" applyAlignment="1" applyProtection="1">
      <alignment horizontal="center" vertical="center" wrapText="1"/>
      <protection/>
    </xf>
    <xf numFmtId="166" fontId="21" fillId="21" borderId="12" xfId="55" applyNumberFormat="1" applyFont="1" applyFill="1" applyBorder="1" applyAlignment="1" applyProtection="1">
      <alignment horizontal="center" vertical="center" wrapText="1"/>
      <protection/>
    </xf>
    <xf numFmtId="0" fontId="21" fillId="0" borderId="21" xfId="55" applyFont="1" applyBorder="1" applyAlignment="1">
      <alignment vertical="center"/>
      <protection/>
    </xf>
    <xf numFmtId="0" fontId="21" fillId="21" borderId="12" xfId="55" applyNumberFormat="1" applyFont="1" applyFill="1" applyBorder="1" applyAlignment="1" applyProtection="1">
      <alignment horizontal="center" vertical="center" wrapText="1"/>
      <protection/>
    </xf>
    <xf numFmtId="166" fontId="13" fillId="19" borderId="12" xfId="55" applyNumberFormat="1" applyFont="1" applyFill="1" applyBorder="1" applyAlignment="1">
      <alignment horizontal="center" vertical="center"/>
      <protection/>
    </xf>
    <xf numFmtId="166" fontId="13" fillId="19" borderId="12" xfId="54" applyNumberFormat="1" applyFont="1" applyFill="1" applyBorder="1" applyAlignment="1">
      <alignment horizontal="center" vertical="center"/>
      <protection/>
    </xf>
    <xf numFmtId="0" fontId="11" fillId="19" borderId="0" xfId="0" applyFont="1" applyFill="1" applyBorder="1" applyAlignment="1">
      <alignment horizontal="center"/>
    </xf>
    <xf numFmtId="166" fontId="21" fillId="19" borderId="12" xfId="55" applyNumberFormat="1" applyFont="1" applyFill="1" applyBorder="1" applyAlignment="1">
      <alignment horizontal="center" vertical="center"/>
      <protection/>
    </xf>
    <xf numFmtId="0" fontId="18" fillId="19" borderId="0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 vertical="center" wrapText="1"/>
    </xf>
    <xf numFmtId="166" fontId="21" fillId="19" borderId="12" xfId="55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Percent" xfId="58"/>
    <cellStyle name="Procentowy 2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0.50390625" defaultRowHeight="14.25"/>
  <cols>
    <col min="1" max="1" width="57.00390625" style="0" customWidth="1"/>
    <col min="2" max="2" width="17.00390625" style="1" customWidth="1"/>
    <col min="3" max="3" width="14.50390625" style="1" customWidth="1"/>
    <col min="4" max="4" width="19.125" style="1" customWidth="1"/>
    <col min="7" max="7" width="12.00390625" style="0" customWidth="1"/>
  </cols>
  <sheetData>
    <row r="1" spans="1:4" ht="34.5" customHeight="1">
      <c r="A1" s="2" t="s">
        <v>0</v>
      </c>
      <c r="B1" s="3"/>
      <c r="C1" s="3"/>
      <c r="D1" s="3"/>
    </row>
    <row r="2" spans="1:4" ht="15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 t="str">
        <f>'Pakiet nr 1 (mięso, wedliny)'!A2</f>
        <v>Formularz cenowy -  Pakiet nr 1 (mięso, wędliny)</v>
      </c>
      <c r="B3" s="6">
        <f>'Pakiet nr 1 (mięso, wedliny)'!I32</f>
        <v>0</v>
      </c>
      <c r="C3" s="6">
        <f>B3*0.05</f>
        <v>0</v>
      </c>
      <c r="D3" s="6">
        <f>B3+C3</f>
        <v>0</v>
      </c>
    </row>
    <row r="4" spans="1:4" ht="14.25">
      <c r="A4" s="5" t="str">
        <f>'Pakiet nr 2 (nabiał)'!A2</f>
        <v>Formularz cenowy -  Pakiet nr 2 (nabiał)</v>
      </c>
      <c r="B4" s="6">
        <f>'Pakiet nr 2 (nabiał)'!I21</f>
        <v>0</v>
      </c>
      <c r="C4" s="6">
        <f>B4*0.05</f>
        <v>0</v>
      </c>
      <c r="D4" s="6">
        <f aca="true" t="shared" si="0" ref="D4:D17">B4+C4</f>
        <v>0</v>
      </c>
    </row>
    <row r="5" spans="1:4" ht="14.25">
      <c r="A5" s="5" t="str">
        <f>'Pakiet nr 3 (suche cd)'!A2</f>
        <v>Formularz cenowy -  Pakiet nr 3 (suche cd)</v>
      </c>
      <c r="B5" s="6">
        <f>'Pakiet nr 3 (suche cd)'!I72</f>
        <v>0</v>
      </c>
      <c r="C5" s="6">
        <f>B5*0.05</f>
        <v>0</v>
      </c>
      <c r="D5" s="6">
        <f t="shared" si="0"/>
        <v>0</v>
      </c>
    </row>
    <row r="6" spans="1:4" ht="14.25">
      <c r="A6" s="5" t="str">
        <f>'Pakiet nr 4 (kurczaki)'!A2</f>
        <v>Formularz cenowy -  Pakiet nr 4 (kurczaki)</v>
      </c>
      <c r="B6" s="6">
        <f>'Pakiet nr 4 (kurczaki)'!I11</f>
        <v>0</v>
      </c>
      <c r="C6" s="6">
        <f>B6*0.05</f>
        <v>0</v>
      </c>
      <c r="D6" s="6">
        <f t="shared" si="0"/>
        <v>0</v>
      </c>
    </row>
    <row r="7" spans="1:4" ht="14.25">
      <c r="A7" s="5" t="str">
        <f>'Pakiet nr 5 (ryby przetw)'!A2</f>
        <v>Formularz cenowy - Pakiet nr 5 (ryby przetw)</v>
      </c>
      <c r="B7" s="6">
        <f>'Pakiet nr 5 (ryby przetw)'!I16</f>
        <v>0</v>
      </c>
      <c r="C7" s="6">
        <f aca="true" t="shared" si="1" ref="C7:C15">B7*0.08</f>
        <v>0</v>
      </c>
      <c r="D7" s="6">
        <f t="shared" si="0"/>
        <v>0</v>
      </c>
    </row>
    <row r="8" spans="1:4" ht="14.25">
      <c r="A8" s="5" t="s">
        <v>496</v>
      </c>
      <c r="B8" s="6">
        <f>'Pakiet nr 6 (puszki- ananas)'!I22</f>
        <v>0</v>
      </c>
      <c r="C8" s="6">
        <f t="shared" si="1"/>
        <v>0</v>
      </c>
      <c r="D8" s="6">
        <f t="shared" si="0"/>
        <v>0</v>
      </c>
    </row>
    <row r="9" spans="1:4" ht="14.25">
      <c r="A9" s="5" t="str">
        <f>'Pakiet nr 7 (mrożonki)'!A2</f>
        <v>Formularz cenowy -  Pakiet nr 7 (mrożonki)</v>
      </c>
      <c r="B9" s="6">
        <f>'Pakiet nr 7 (mrożonki)'!I53</f>
        <v>0</v>
      </c>
      <c r="C9" s="6">
        <f t="shared" si="1"/>
        <v>0</v>
      </c>
      <c r="D9" s="6">
        <f t="shared" si="0"/>
        <v>0</v>
      </c>
    </row>
    <row r="10" spans="1:4" ht="14.25">
      <c r="A10" s="5" t="str">
        <f>'Pakiet nr 8 (pieczywo)'!A2</f>
        <v>Formularz cenowy - Pakiet nr 8  (pieczywo)</v>
      </c>
      <c r="B10" s="6">
        <f>'Pakiet nr 8 (pieczywo)'!I25</f>
        <v>0</v>
      </c>
      <c r="C10" s="6">
        <f t="shared" si="1"/>
        <v>0</v>
      </c>
      <c r="D10" s="6">
        <f t="shared" si="0"/>
        <v>0</v>
      </c>
    </row>
    <row r="11" spans="1:4" ht="14.25">
      <c r="A11" s="5" t="str">
        <f>'Pakiet nr 9 (kasze)'!A2</f>
        <v>Formularz cenowy -  Pakiet nr 9 (kasze)</v>
      </c>
      <c r="B11" s="6">
        <f>'Pakiet nr 9 (kasze)'!I32</f>
        <v>0</v>
      </c>
      <c r="C11" s="6">
        <f t="shared" si="1"/>
        <v>0</v>
      </c>
      <c r="D11" s="6">
        <f t="shared" si="0"/>
        <v>0</v>
      </c>
    </row>
    <row r="12" spans="1:4" ht="14.25">
      <c r="A12" s="5" t="str">
        <f>'Pakiet nr 10(oleje)'!A2</f>
        <v>Formularz cenowy -  Pakiet nr 10 (oleje)</v>
      </c>
      <c r="B12" s="6">
        <f>'Pakiet nr 10(oleje)'!I8</f>
        <v>0</v>
      </c>
      <c r="C12" s="6">
        <f t="shared" si="1"/>
        <v>0</v>
      </c>
      <c r="D12" s="6">
        <f t="shared" si="0"/>
        <v>0</v>
      </c>
    </row>
    <row r="13" spans="1:4" ht="14.25">
      <c r="A13" s="5" t="str">
        <f>'Pakiet nr 11 (napoje bezalkoh)'!A2</f>
        <v>Formularz cenowy -  Pakiet nr 11 (napoje bezalkoholowe)</v>
      </c>
      <c r="B13" s="6">
        <f>'Pakiet nr 11 (napoje bezalkoh)'!I12</f>
        <v>0</v>
      </c>
      <c r="C13" s="6">
        <f t="shared" si="1"/>
        <v>0</v>
      </c>
      <c r="D13" s="6">
        <f t="shared" si="0"/>
        <v>0</v>
      </c>
    </row>
    <row r="14" spans="1:4" ht="14.25">
      <c r="A14" s="5" t="str">
        <f>'Pakiet nr 12 (woda mineralna)'!A2</f>
        <v>Formularz cenowy -  Pakiet nr 12 (woda mineralna)</v>
      </c>
      <c r="B14" s="6">
        <f>'Pakiet nr 12 (woda mineralna)'!I7</f>
        <v>0</v>
      </c>
      <c r="C14" s="6">
        <f t="shared" si="1"/>
        <v>0</v>
      </c>
      <c r="D14" s="6">
        <f t="shared" si="0"/>
        <v>0</v>
      </c>
    </row>
    <row r="15" spans="1:4" ht="14.25">
      <c r="A15" s="5" t="str">
        <f>'Pakiet nr 13 (warzywa, owoce)'!A2</f>
        <v>Formularz cenowy -  Pakiet nr 13 (warzywa, owoce)</v>
      </c>
      <c r="B15" s="6">
        <f>'Pakiet nr 13 (warzywa, owoce)'!I38</f>
        <v>0</v>
      </c>
      <c r="C15" s="6">
        <f t="shared" si="1"/>
        <v>0</v>
      </c>
      <c r="D15" s="6">
        <f t="shared" si="0"/>
        <v>0</v>
      </c>
    </row>
    <row r="16" spans="1:4" ht="14.25">
      <c r="A16" s="5" t="str">
        <f>'Pakiet nr 14 (ziemniaki)'!A2</f>
        <v>Formularz cenowy -  Pakiet nr 14 (ziemniaki)</v>
      </c>
      <c r="B16" s="6">
        <f>'Pakiet nr 14 (ziemniaki)'!I6</f>
        <v>0</v>
      </c>
      <c r="C16" s="6">
        <f>B16*0.05</f>
        <v>0</v>
      </c>
      <c r="D16" s="6">
        <f t="shared" si="0"/>
        <v>0</v>
      </c>
    </row>
    <row r="17" spans="1:4" ht="14.25">
      <c r="A17" s="5" t="str">
        <f>'Pakiet nr 15 (jajka)'!A2</f>
        <v>Formularz cenowy -  Pakiet nr 15  (jajka)</v>
      </c>
      <c r="B17" s="6">
        <f>'Pakiet nr 15 (jajka)'!I6</f>
        <v>0</v>
      </c>
      <c r="C17" s="6">
        <f>B17*0.05</f>
        <v>0</v>
      </c>
      <c r="D17" s="6">
        <f t="shared" si="0"/>
        <v>0</v>
      </c>
    </row>
    <row r="18" spans="1:4" ht="15.75">
      <c r="A18" s="7" t="s">
        <v>5</v>
      </c>
      <c r="B18" s="8">
        <f>SUM(B3:B17)</f>
        <v>0</v>
      </c>
      <c r="C18" s="8">
        <f>SUM(C3:C17)</f>
        <v>0</v>
      </c>
      <c r="D18" s="8">
        <f>SUM(D3:D17)</f>
        <v>0</v>
      </c>
    </row>
    <row r="19" ht="14.25">
      <c r="C19" s="9"/>
    </row>
    <row r="20" spans="2:4" ht="14.25">
      <c r="B20"/>
      <c r="C20"/>
      <c r="D20"/>
    </row>
    <row r="21" spans="2:4" ht="14.25">
      <c r="B21"/>
      <c r="C21"/>
      <c r="D21"/>
    </row>
    <row r="22" spans="2:4" ht="14.25">
      <c r="B22"/>
      <c r="C22"/>
      <c r="D22"/>
    </row>
    <row r="23" spans="2:4" ht="14.25">
      <c r="B23"/>
      <c r="C23"/>
      <c r="D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9">
      <selection activeCell="G30" sqref="G30"/>
    </sheetView>
  </sheetViews>
  <sheetFormatPr defaultColWidth="9.00390625" defaultRowHeight="14.25"/>
  <cols>
    <col min="1" max="1" width="5.625" style="10" customWidth="1"/>
    <col min="2" max="3" width="10.75390625" style="10" customWidth="1"/>
    <col min="4" max="6" width="10.75390625" style="77" customWidth="1"/>
    <col min="7" max="7" width="10.75390625" style="10" customWidth="1"/>
    <col min="8" max="9" width="12.75390625" style="10" customWidth="1"/>
    <col min="10" max="11" width="10.75390625" style="10" customWidth="1"/>
    <col min="12" max="12" width="17.75390625" style="10" customWidth="1"/>
    <col min="13" max="13" width="10.75390625" style="0" customWidth="1"/>
  </cols>
  <sheetData>
    <row r="1" spans="1:12" ht="12.7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0.75" customHeight="1">
      <c r="A2" s="16" t="s">
        <v>499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61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89"/>
    </row>
    <row r="4" spans="1:13" s="161" customFormat="1" ht="61.5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  <c r="M4" s="189"/>
    </row>
    <row r="5" spans="1:13" s="161" customFormat="1" ht="37.5" customHeight="1">
      <c r="A5" s="190">
        <v>1</v>
      </c>
      <c r="B5" s="190" t="s">
        <v>367</v>
      </c>
      <c r="C5" s="190" t="s">
        <v>368</v>
      </c>
      <c r="D5" s="190">
        <v>100</v>
      </c>
      <c r="E5" s="191">
        <v>100</v>
      </c>
      <c r="F5" s="192">
        <f>SUM(D5+E5)</f>
        <v>200</v>
      </c>
      <c r="G5" s="190" t="s">
        <v>20</v>
      </c>
      <c r="H5" s="193">
        <v>0</v>
      </c>
      <c r="I5" s="194">
        <f aca="true" t="shared" si="0" ref="I5:I19">SUM(F5*H5)</f>
        <v>0</v>
      </c>
      <c r="J5" s="195">
        <v>0.05</v>
      </c>
      <c r="K5" s="193">
        <f aca="true" t="shared" si="1" ref="K5:K31">SUM(I5*J5)</f>
        <v>0</v>
      </c>
      <c r="L5" s="193">
        <f aca="true" t="shared" si="2" ref="L5:L31">SUM(I5+K5)</f>
        <v>0</v>
      </c>
      <c r="M5" s="189"/>
    </row>
    <row r="6" spans="1:13" s="161" customFormat="1" ht="47.25" customHeight="1">
      <c r="A6" s="190">
        <f>A5+1</f>
        <v>2</v>
      </c>
      <c r="B6" s="190" t="s">
        <v>369</v>
      </c>
      <c r="C6" s="190" t="s">
        <v>370</v>
      </c>
      <c r="D6" s="190">
        <v>400</v>
      </c>
      <c r="E6" s="191">
        <v>10</v>
      </c>
      <c r="F6" s="192">
        <f>SUM(D6+E6)</f>
        <v>410</v>
      </c>
      <c r="G6" s="190" t="s">
        <v>20</v>
      </c>
      <c r="H6" s="193">
        <v>0</v>
      </c>
      <c r="I6" s="194">
        <f t="shared" si="0"/>
        <v>0</v>
      </c>
      <c r="J6" s="195">
        <v>0.05</v>
      </c>
      <c r="K6" s="193">
        <f t="shared" si="1"/>
        <v>0</v>
      </c>
      <c r="L6" s="193">
        <f t="shared" si="2"/>
        <v>0</v>
      </c>
      <c r="M6" s="189"/>
    </row>
    <row r="7" spans="1:13" s="161" customFormat="1" ht="47.25" customHeight="1">
      <c r="A7" s="190">
        <f>A6+1</f>
        <v>3</v>
      </c>
      <c r="B7" s="190" t="s">
        <v>371</v>
      </c>
      <c r="C7" s="190" t="s">
        <v>372</v>
      </c>
      <c r="D7" s="190">
        <v>400</v>
      </c>
      <c r="E7" s="191">
        <v>0</v>
      </c>
      <c r="F7" s="192">
        <f>SUM(D7+E7)</f>
        <v>400</v>
      </c>
      <c r="G7" s="190" t="s">
        <v>20</v>
      </c>
      <c r="H7" s="193">
        <v>0</v>
      </c>
      <c r="I7" s="194">
        <f t="shared" si="0"/>
        <v>0</v>
      </c>
      <c r="J7" s="195">
        <v>0.05</v>
      </c>
      <c r="K7" s="193">
        <f t="shared" si="1"/>
        <v>0</v>
      </c>
      <c r="L7" s="193">
        <f t="shared" si="2"/>
        <v>0</v>
      </c>
      <c r="M7" s="189"/>
    </row>
    <row r="8" spans="1:13" s="161" customFormat="1" ht="33.75" customHeight="1">
      <c r="A8" s="190">
        <v>2</v>
      </c>
      <c r="B8" s="190" t="s">
        <v>373</v>
      </c>
      <c r="C8" s="190" t="s">
        <v>209</v>
      </c>
      <c r="D8" s="190">
        <v>500</v>
      </c>
      <c r="E8" s="191">
        <v>0</v>
      </c>
      <c r="F8" s="192">
        <f>SUM(D8+E8)</f>
        <v>500</v>
      </c>
      <c r="G8" s="190" t="s">
        <v>20</v>
      </c>
      <c r="H8" s="193">
        <v>0</v>
      </c>
      <c r="I8" s="194">
        <f t="shared" si="0"/>
        <v>0</v>
      </c>
      <c r="J8" s="195">
        <v>0.05</v>
      </c>
      <c r="K8" s="193">
        <f t="shared" si="1"/>
        <v>0</v>
      </c>
      <c r="L8" s="193">
        <f t="shared" si="2"/>
        <v>0</v>
      </c>
      <c r="M8" s="189"/>
    </row>
    <row r="9" spans="1:13" s="161" customFormat="1" ht="43.5" customHeight="1">
      <c r="A9" s="190">
        <f>A8+1</f>
        <v>3</v>
      </c>
      <c r="B9" s="190" t="s">
        <v>374</v>
      </c>
      <c r="C9" s="190" t="s">
        <v>375</v>
      </c>
      <c r="D9" s="190">
        <v>50</v>
      </c>
      <c r="E9" s="191">
        <v>0</v>
      </c>
      <c r="F9" s="192">
        <f>SUM(D9+E9)</f>
        <v>50</v>
      </c>
      <c r="G9" s="190" t="s">
        <v>20</v>
      </c>
      <c r="H9" s="193">
        <v>0</v>
      </c>
      <c r="I9" s="194">
        <f t="shared" si="0"/>
        <v>0</v>
      </c>
      <c r="J9" s="195">
        <v>0.05</v>
      </c>
      <c r="K9" s="193">
        <f t="shared" si="1"/>
        <v>0</v>
      </c>
      <c r="L9" s="193">
        <f t="shared" si="2"/>
        <v>0</v>
      </c>
      <c r="M9" s="189"/>
    </row>
    <row r="10" spans="1:13" s="161" customFormat="1" ht="40.5" customHeight="1">
      <c r="A10" s="190">
        <f>A9+1</f>
        <v>4</v>
      </c>
      <c r="B10" s="190" t="s">
        <v>376</v>
      </c>
      <c r="C10" s="190" t="s">
        <v>375</v>
      </c>
      <c r="D10" s="190">
        <v>50</v>
      </c>
      <c r="E10" s="191">
        <v>0</v>
      </c>
      <c r="F10" s="192">
        <v>50</v>
      </c>
      <c r="G10" s="190" t="s">
        <v>20</v>
      </c>
      <c r="H10" s="193">
        <v>0</v>
      </c>
      <c r="I10" s="194">
        <f t="shared" si="0"/>
        <v>0</v>
      </c>
      <c r="J10" s="195">
        <v>0.05</v>
      </c>
      <c r="K10" s="193">
        <f t="shared" si="1"/>
        <v>0</v>
      </c>
      <c r="L10" s="193">
        <f t="shared" si="2"/>
        <v>0</v>
      </c>
      <c r="M10" s="189"/>
    </row>
    <row r="11" spans="1:13" s="161" customFormat="1" ht="26.25" customHeight="1">
      <c r="A11" s="190">
        <v>3</v>
      </c>
      <c r="B11" s="190" t="s">
        <v>377</v>
      </c>
      <c r="C11" s="190" t="s">
        <v>209</v>
      </c>
      <c r="D11" s="190">
        <v>20</v>
      </c>
      <c r="E11" s="191">
        <v>0</v>
      </c>
      <c r="F11" s="192">
        <f aca="true" t="shared" si="3" ref="F11:F19">SUM(D11+E11)</f>
        <v>20</v>
      </c>
      <c r="G11" s="190" t="s">
        <v>20</v>
      </c>
      <c r="H11" s="193">
        <v>0</v>
      </c>
      <c r="I11" s="194">
        <f t="shared" si="0"/>
        <v>0</v>
      </c>
      <c r="J11" s="195">
        <v>0.08</v>
      </c>
      <c r="K11" s="193">
        <f t="shared" si="1"/>
        <v>0</v>
      </c>
      <c r="L11" s="193">
        <f t="shared" si="2"/>
        <v>0</v>
      </c>
      <c r="M11" s="189"/>
    </row>
    <row r="12" spans="1:13" s="161" customFormat="1" ht="126" customHeight="1">
      <c r="A12" s="190">
        <f>A11+1</f>
        <v>4</v>
      </c>
      <c r="B12" s="190" t="s">
        <v>378</v>
      </c>
      <c r="C12" s="190" t="s">
        <v>516</v>
      </c>
      <c r="D12" s="190">
        <v>1580</v>
      </c>
      <c r="E12" s="191">
        <v>20</v>
      </c>
      <c r="F12" s="192">
        <f t="shared" si="3"/>
        <v>1600</v>
      </c>
      <c r="G12" s="190" t="s">
        <v>20</v>
      </c>
      <c r="H12" s="193">
        <v>0</v>
      </c>
      <c r="I12" s="194">
        <f t="shared" si="0"/>
        <v>0</v>
      </c>
      <c r="J12" s="195">
        <v>0.05</v>
      </c>
      <c r="K12" s="193">
        <f t="shared" si="1"/>
        <v>0</v>
      </c>
      <c r="L12" s="193">
        <f t="shared" si="2"/>
        <v>0</v>
      </c>
      <c r="M12" s="189"/>
    </row>
    <row r="13" spans="1:13" s="161" customFormat="1" ht="105.75" customHeight="1">
      <c r="A13" s="190">
        <f>A12+1</f>
        <v>5</v>
      </c>
      <c r="B13" s="190" t="s">
        <v>379</v>
      </c>
      <c r="C13" s="190" t="s">
        <v>517</v>
      </c>
      <c r="D13" s="190">
        <v>0</v>
      </c>
      <c r="E13" s="191">
        <v>30</v>
      </c>
      <c r="F13" s="192">
        <f t="shared" si="3"/>
        <v>30</v>
      </c>
      <c r="G13" s="190" t="s">
        <v>20</v>
      </c>
      <c r="H13" s="193">
        <v>0</v>
      </c>
      <c r="I13" s="194">
        <f t="shared" si="0"/>
        <v>0</v>
      </c>
      <c r="J13" s="195">
        <v>0.05</v>
      </c>
      <c r="K13" s="193">
        <f t="shared" si="1"/>
        <v>0</v>
      </c>
      <c r="L13" s="193">
        <f t="shared" si="2"/>
        <v>0</v>
      </c>
      <c r="M13" s="189"/>
    </row>
    <row r="14" spans="1:13" s="161" customFormat="1" ht="57.75" customHeight="1">
      <c r="A14" s="190">
        <v>4</v>
      </c>
      <c r="B14" s="190" t="s">
        <v>380</v>
      </c>
      <c r="C14" s="190" t="s">
        <v>381</v>
      </c>
      <c r="D14" s="190">
        <v>100</v>
      </c>
      <c r="E14" s="191">
        <v>50</v>
      </c>
      <c r="F14" s="192">
        <f t="shared" si="3"/>
        <v>150</v>
      </c>
      <c r="G14" s="190" t="s">
        <v>20</v>
      </c>
      <c r="H14" s="193">
        <v>0</v>
      </c>
      <c r="I14" s="194">
        <f t="shared" si="0"/>
        <v>0</v>
      </c>
      <c r="J14" s="195">
        <v>0.05</v>
      </c>
      <c r="K14" s="193">
        <f t="shared" si="1"/>
        <v>0</v>
      </c>
      <c r="L14" s="193">
        <f t="shared" si="2"/>
        <v>0</v>
      </c>
      <c r="M14" s="189"/>
    </row>
    <row r="15" spans="1:13" s="161" customFormat="1" ht="33" customHeight="1">
      <c r="A15" s="190">
        <f>A14+1</f>
        <v>5</v>
      </c>
      <c r="B15" s="190" t="s">
        <v>382</v>
      </c>
      <c r="C15" s="190" t="s">
        <v>383</v>
      </c>
      <c r="D15" s="190">
        <v>20</v>
      </c>
      <c r="E15" s="191">
        <v>50</v>
      </c>
      <c r="F15" s="192">
        <f t="shared" si="3"/>
        <v>70</v>
      </c>
      <c r="G15" s="190" t="s">
        <v>20</v>
      </c>
      <c r="H15" s="193">
        <v>0</v>
      </c>
      <c r="I15" s="194">
        <f t="shared" si="0"/>
        <v>0</v>
      </c>
      <c r="J15" s="195">
        <v>0.05</v>
      </c>
      <c r="K15" s="193">
        <f t="shared" si="1"/>
        <v>0</v>
      </c>
      <c r="L15" s="193">
        <f t="shared" si="2"/>
        <v>0</v>
      </c>
      <c r="M15" s="189"/>
    </row>
    <row r="16" spans="1:13" s="161" customFormat="1" ht="33" customHeight="1">
      <c r="A16" s="190">
        <f>A15+1</f>
        <v>6</v>
      </c>
      <c r="B16" s="190" t="s">
        <v>384</v>
      </c>
      <c r="C16" s="190" t="s">
        <v>385</v>
      </c>
      <c r="D16" s="190">
        <v>0</v>
      </c>
      <c r="E16" s="191">
        <v>30</v>
      </c>
      <c r="F16" s="192">
        <f t="shared" si="3"/>
        <v>30</v>
      </c>
      <c r="G16" s="190" t="s">
        <v>36</v>
      </c>
      <c r="H16" s="193">
        <v>0</v>
      </c>
      <c r="I16" s="194">
        <f t="shared" si="0"/>
        <v>0</v>
      </c>
      <c r="J16" s="195">
        <v>0.05</v>
      </c>
      <c r="K16" s="193">
        <f t="shared" si="1"/>
        <v>0</v>
      </c>
      <c r="L16" s="193">
        <f t="shared" si="2"/>
        <v>0</v>
      </c>
      <c r="M16" s="189"/>
    </row>
    <row r="17" spans="1:13" s="161" customFormat="1" ht="31.5" customHeight="1">
      <c r="A17" s="190">
        <v>5</v>
      </c>
      <c r="B17" s="196" t="s">
        <v>386</v>
      </c>
      <c r="C17" s="196" t="s">
        <v>387</v>
      </c>
      <c r="D17" s="196">
        <v>80</v>
      </c>
      <c r="E17" s="197">
        <v>50</v>
      </c>
      <c r="F17" s="192">
        <f t="shared" si="3"/>
        <v>130</v>
      </c>
      <c r="G17" s="196" t="s">
        <v>20</v>
      </c>
      <c r="H17" s="198">
        <v>0</v>
      </c>
      <c r="I17" s="194">
        <f t="shared" si="0"/>
        <v>0</v>
      </c>
      <c r="J17" s="195">
        <v>0.05</v>
      </c>
      <c r="K17" s="193">
        <f t="shared" si="1"/>
        <v>0</v>
      </c>
      <c r="L17" s="193">
        <f t="shared" si="2"/>
        <v>0</v>
      </c>
      <c r="M17" s="189"/>
    </row>
    <row r="18" spans="1:13" s="161" customFormat="1" ht="35.25" customHeight="1">
      <c r="A18" s="190">
        <f>A17+1</f>
        <v>6</v>
      </c>
      <c r="B18" s="190" t="s">
        <v>388</v>
      </c>
      <c r="C18" s="190" t="s">
        <v>209</v>
      </c>
      <c r="D18" s="190">
        <v>15</v>
      </c>
      <c r="E18" s="191">
        <v>0</v>
      </c>
      <c r="F18" s="192">
        <f t="shared" si="3"/>
        <v>15</v>
      </c>
      <c r="G18" s="190" t="s">
        <v>20</v>
      </c>
      <c r="H18" s="193">
        <v>0</v>
      </c>
      <c r="I18" s="194">
        <f t="shared" si="0"/>
        <v>0</v>
      </c>
      <c r="J18" s="195">
        <v>0.05</v>
      </c>
      <c r="K18" s="193">
        <f t="shared" si="1"/>
        <v>0</v>
      </c>
      <c r="L18" s="193">
        <f t="shared" si="2"/>
        <v>0</v>
      </c>
      <c r="M18" s="189"/>
    </row>
    <row r="19" spans="1:13" s="161" customFormat="1" ht="66.75" customHeight="1">
      <c r="A19" s="190">
        <f>A18+1</f>
        <v>7</v>
      </c>
      <c r="B19" s="190" t="s">
        <v>389</v>
      </c>
      <c r="C19" s="190" t="s">
        <v>209</v>
      </c>
      <c r="D19" s="190">
        <v>15</v>
      </c>
      <c r="E19" s="191">
        <v>0</v>
      </c>
      <c r="F19" s="192">
        <f t="shared" si="3"/>
        <v>15</v>
      </c>
      <c r="G19" s="190" t="s">
        <v>20</v>
      </c>
      <c r="H19" s="193">
        <v>0</v>
      </c>
      <c r="I19" s="194">
        <f t="shared" si="0"/>
        <v>0</v>
      </c>
      <c r="J19" s="195">
        <v>0.05</v>
      </c>
      <c r="K19" s="193">
        <f t="shared" si="1"/>
        <v>0</v>
      </c>
      <c r="L19" s="193">
        <f t="shared" si="2"/>
        <v>0</v>
      </c>
      <c r="M19" s="189"/>
    </row>
    <row r="20" spans="1:13" s="161" customFormat="1" ht="66.75" customHeight="1">
      <c r="A20" s="190">
        <v>6</v>
      </c>
      <c r="B20" s="190" t="s">
        <v>390</v>
      </c>
      <c r="C20" s="190" t="s">
        <v>391</v>
      </c>
      <c r="D20" s="190">
        <v>100</v>
      </c>
      <c r="E20" s="191">
        <v>0</v>
      </c>
      <c r="F20" s="192">
        <v>100</v>
      </c>
      <c r="G20" s="190" t="s">
        <v>20</v>
      </c>
      <c r="H20" s="193">
        <v>0</v>
      </c>
      <c r="I20" s="199">
        <f>SUM(F16*H16)</f>
        <v>0</v>
      </c>
      <c r="J20" s="195">
        <v>0.05</v>
      </c>
      <c r="K20" s="193">
        <f t="shared" si="1"/>
        <v>0</v>
      </c>
      <c r="L20" s="193">
        <f t="shared" si="2"/>
        <v>0</v>
      </c>
      <c r="M20" s="189"/>
    </row>
    <row r="21" spans="1:13" s="161" customFormat="1" ht="30" customHeight="1">
      <c r="A21" s="190">
        <f>A20+1</f>
        <v>7</v>
      </c>
      <c r="B21" s="190" t="s">
        <v>392</v>
      </c>
      <c r="C21" s="190" t="s">
        <v>209</v>
      </c>
      <c r="D21" s="190">
        <v>1050</v>
      </c>
      <c r="E21" s="191">
        <v>350</v>
      </c>
      <c r="F21" s="192">
        <f>SUM(D21+E21)</f>
        <v>1400</v>
      </c>
      <c r="G21" s="190" t="s">
        <v>20</v>
      </c>
      <c r="H21" s="193">
        <v>0</v>
      </c>
      <c r="I21" s="194">
        <f aca="true" t="shared" si="4" ref="I21:I30">SUM(F21*H21)</f>
        <v>0</v>
      </c>
      <c r="J21" s="195">
        <v>0.05</v>
      </c>
      <c r="K21" s="193">
        <f t="shared" si="1"/>
        <v>0</v>
      </c>
      <c r="L21" s="193">
        <f t="shared" si="2"/>
        <v>0</v>
      </c>
      <c r="M21" s="189"/>
    </row>
    <row r="22" spans="1:13" s="161" customFormat="1" ht="36" customHeight="1">
      <c r="A22" s="190">
        <f>A21+1</f>
        <v>8</v>
      </c>
      <c r="B22" s="190" t="s">
        <v>393</v>
      </c>
      <c r="C22" s="190" t="s">
        <v>394</v>
      </c>
      <c r="D22" s="190">
        <v>200</v>
      </c>
      <c r="E22" s="191">
        <v>100</v>
      </c>
      <c r="F22" s="192">
        <f>SUM(D22+E22)</f>
        <v>300</v>
      </c>
      <c r="G22" s="190" t="s">
        <v>20</v>
      </c>
      <c r="H22" s="193">
        <v>0</v>
      </c>
      <c r="I22" s="194">
        <f t="shared" si="4"/>
        <v>0</v>
      </c>
      <c r="J22" s="195">
        <v>0.08</v>
      </c>
      <c r="K22" s="193">
        <f t="shared" si="1"/>
        <v>0</v>
      </c>
      <c r="L22" s="193">
        <f t="shared" si="2"/>
        <v>0</v>
      </c>
      <c r="M22" s="189"/>
    </row>
    <row r="23" spans="1:13" s="161" customFormat="1" ht="33" customHeight="1">
      <c r="A23" s="190">
        <v>7</v>
      </c>
      <c r="B23" s="190" t="s">
        <v>395</v>
      </c>
      <c r="C23" s="190" t="s">
        <v>396</v>
      </c>
      <c r="D23" s="190">
        <v>250</v>
      </c>
      <c r="E23" s="191">
        <v>0</v>
      </c>
      <c r="F23" s="192">
        <f>SUM(D23+E23)</f>
        <v>250</v>
      </c>
      <c r="G23" s="190" t="s">
        <v>20</v>
      </c>
      <c r="H23" s="193">
        <v>0</v>
      </c>
      <c r="I23" s="194">
        <f t="shared" si="4"/>
        <v>0</v>
      </c>
      <c r="J23" s="195">
        <v>0.05</v>
      </c>
      <c r="K23" s="193">
        <f t="shared" si="1"/>
        <v>0</v>
      </c>
      <c r="L23" s="193">
        <f t="shared" si="2"/>
        <v>0</v>
      </c>
      <c r="M23" s="200"/>
    </row>
    <row r="24" spans="1:13" s="161" customFormat="1" ht="41.25" customHeight="1">
      <c r="A24" s="190">
        <f>A23+1</f>
        <v>8</v>
      </c>
      <c r="B24" s="190" t="s">
        <v>397</v>
      </c>
      <c r="C24" s="190" t="s">
        <v>396</v>
      </c>
      <c r="D24" s="190">
        <v>50</v>
      </c>
      <c r="E24" s="191">
        <v>0</v>
      </c>
      <c r="F24" s="192">
        <f>SUM(D24+E24)</f>
        <v>50</v>
      </c>
      <c r="G24" s="190" t="s">
        <v>20</v>
      </c>
      <c r="H24" s="193">
        <v>0</v>
      </c>
      <c r="I24" s="194">
        <f t="shared" si="4"/>
        <v>0</v>
      </c>
      <c r="J24" s="195">
        <v>0.05</v>
      </c>
      <c r="K24" s="193">
        <f t="shared" si="1"/>
        <v>0</v>
      </c>
      <c r="L24" s="193">
        <f t="shared" si="2"/>
        <v>0</v>
      </c>
      <c r="M24" s="189"/>
    </row>
    <row r="25" spans="1:13" s="161" customFormat="1" ht="35.25" customHeight="1">
      <c r="A25" s="190">
        <f>A24+1</f>
        <v>9</v>
      </c>
      <c r="B25" s="190" t="s">
        <v>398</v>
      </c>
      <c r="C25" s="190" t="s">
        <v>399</v>
      </c>
      <c r="D25" s="190">
        <v>700</v>
      </c>
      <c r="E25" s="191">
        <v>10</v>
      </c>
      <c r="F25" s="192">
        <f>SUM(D25+E25)</f>
        <v>710</v>
      </c>
      <c r="G25" s="190" t="s">
        <v>20</v>
      </c>
      <c r="H25" s="193">
        <v>0</v>
      </c>
      <c r="I25" s="194">
        <f t="shared" si="4"/>
        <v>0</v>
      </c>
      <c r="J25" s="195">
        <v>0.05</v>
      </c>
      <c r="K25" s="193">
        <f t="shared" si="1"/>
        <v>0</v>
      </c>
      <c r="L25" s="193">
        <f t="shared" si="2"/>
        <v>0</v>
      </c>
      <c r="M25" s="189"/>
    </row>
    <row r="26" spans="1:13" s="161" customFormat="1" ht="35.25" customHeight="1">
      <c r="A26" s="190">
        <v>8</v>
      </c>
      <c r="B26" s="190" t="s">
        <v>400</v>
      </c>
      <c r="C26" s="190" t="s">
        <v>401</v>
      </c>
      <c r="D26" s="190">
        <v>5</v>
      </c>
      <c r="E26" s="191">
        <v>5</v>
      </c>
      <c r="F26" s="192">
        <v>20</v>
      </c>
      <c r="G26" s="190" t="s">
        <v>36</v>
      </c>
      <c r="H26" s="193">
        <v>0</v>
      </c>
      <c r="I26" s="194">
        <f t="shared" si="4"/>
        <v>0</v>
      </c>
      <c r="J26" s="195">
        <v>0.23</v>
      </c>
      <c r="K26" s="193">
        <f t="shared" si="1"/>
        <v>0</v>
      </c>
      <c r="L26" s="193">
        <f t="shared" si="2"/>
        <v>0</v>
      </c>
      <c r="M26" s="189"/>
    </row>
    <row r="27" spans="1:13" s="161" customFormat="1" ht="35.25" customHeight="1">
      <c r="A27" s="190">
        <f>A26+1</f>
        <v>9</v>
      </c>
      <c r="B27" s="190" t="s">
        <v>402</v>
      </c>
      <c r="C27" s="190" t="s">
        <v>403</v>
      </c>
      <c r="D27" s="190">
        <v>5</v>
      </c>
      <c r="E27" s="191">
        <v>10</v>
      </c>
      <c r="F27" s="192">
        <v>20</v>
      </c>
      <c r="G27" s="190" t="s">
        <v>36</v>
      </c>
      <c r="H27" s="193">
        <v>0</v>
      </c>
      <c r="I27" s="194">
        <f t="shared" si="4"/>
        <v>0</v>
      </c>
      <c r="J27" s="195">
        <v>0.23</v>
      </c>
      <c r="K27" s="193">
        <f t="shared" si="1"/>
        <v>0</v>
      </c>
      <c r="L27" s="193">
        <f t="shared" si="2"/>
        <v>0</v>
      </c>
      <c r="M27" s="189"/>
    </row>
    <row r="28" spans="1:13" s="161" customFormat="1" ht="35.25" customHeight="1">
      <c r="A28" s="190">
        <f>A27+1</f>
        <v>10</v>
      </c>
      <c r="B28" s="190" t="s">
        <v>404</v>
      </c>
      <c r="C28" s="190" t="s">
        <v>405</v>
      </c>
      <c r="D28" s="190">
        <v>15</v>
      </c>
      <c r="E28" s="191">
        <v>10</v>
      </c>
      <c r="F28" s="192">
        <v>25</v>
      </c>
      <c r="G28" s="190" t="s">
        <v>36</v>
      </c>
      <c r="H28" s="193">
        <v>0</v>
      </c>
      <c r="I28" s="199">
        <f t="shared" si="4"/>
        <v>0</v>
      </c>
      <c r="J28" s="195">
        <v>0.23</v>
      </c>
      <c r="K28" s="193">
        <f t="shared" si="1"/>
        <v>0</v>
      </c>
      <c r="L28" s="193">
        <f t="shared" si="2"/>
        <v>0</v>
      </c>
      <c r="M28" s="189"/>
    </row>
    <row r="29" spans="1:13" s="161" customFormat="1" ht="35.25" customHeight="1">
      <c r="A29" s="190">
        <v>9</v>
      </c>
      <c r="B29" s="190" t="s">
        <v>406</v>
      </c>
      <c r="C29" s="190" t="s">
        <v>407</v>
      </c>
      <c r="D29" s="190">
        <v>15</v>
      </c>
      <c r="E29" s="191">
        <v>0</v>
      </c>
      <c r="F29" s="192">
        <v>15</v>
      </c>
      <c r="G29" s="190" t="s">
        <v>36</v>
      </c>
      <c r="H29" s="193">
        <v>0</v>
      </c>
      <c r="I29" s="199">
        <f t="shared" si="4"/>
        <v>0</v>
      </c>
      <c r="J29" s="195">
        <v>0.23</v>
      </c>
      <c r="K29" s="193">
        <f t="shared" si="1"/>
        <v>0</v>
      </c>
      <c r="L29" s="193">
        <f t="shared" si="2"/>
        <v>0</v>
      </c>
      <c r="M29" s="189"/>
    </row>
    <row r="30" spans="1:13" s="161" customFormat="1" ht="35.25" customHeight="1">
      <c r="A30" s="190">
        <f>A29+1</f>
        <v>10</v>
      </c>
      <c r="B30" s="190" t="s">
        <v>408</v>
      </c>
      <c r="C30" s="190" t="s">
        <v>409</v>
      </c>
      <c r="D30" s="190">
        <v>15</v>
      </c>
      <c r="E30" s="191">
        <v>15</v>
      </c>
      <c r="F30" s="192">
        <v>40</v>
      </c>
      <c r="G30" s="190" t="s">
        <v>36</v>
      </c>
      <c r="H30" s="193">
        <v>0</v>
      </c>
      <c r="I30" s="199">
        <f t="shared" si="4"/>
        <v>0</v>
      </c>
      <c r="J30" s="195">
        <v>0.23</v>
      </c>
      <c r="K30" s="193">
        <f t="shared" si="1"/>
        <v>0</v>
      </c>
      <c r="L30" s="193">
        <f t="shared" si="2"/>
        <v>0</v>
      </c>
      <c r="M30" s="189"/>
    </row>
    <row r="31" spans="1:13" s="161" customFormat="1" ht="74.25" customHeight="1">
      <c r="A31" s="190">
        <f>A30+1</f>
        <v>11</v>
      </c>
      <c r="B31" s="201" t="s">
        <v>410</v>
      </c>
      <c r="C31" s="201" t="s">
        <v>518</v>
      </c>
      <c r="D31" s="201">
        <v>800</v>
      </c>
      <c r="E31" s="202">
        <v>100</v>
      </c>
      <c r="F31" s="192">
        <f>SUM(D31+E31)</f>
        <v>900</v>
      </c>
      <c r="G31" s="201" t="s">
        <v>20</v>
      </c>
      <c r="H31" s="203">
        <v>0</v>
      </c>
      <c r="I31" s="194">
        <f>SUM(F31*H31)</f>
        <v>0</v>
      </c>
      <c r="J31" s="204">
        <v>0.05</v>
      </c>
      <c r="K31" s="193">
        <f t="shared" si="1"/>
        <v>0</v>
      </c>
      <c r="L31" s="193">
        <f t="shared" si="2"/>
        <v>0</v>
      </c>
      <c r="M31" s="189"/>
    </row>
    <row r="32" spans="1:13" s="208" customFormat="1" ht="27" customHeight="1">
      <c r="A32" s="256" t="s">
        <v>230</v>
      </c>
      <c r="B32" s="256"/>
      <c r="C32" s="256"/>
      <c r="D32" s="256"/>
      <c r="E32" s="256"/>
      <c r="F32" s="256"/>
      <c r="G32" s="256"/>
      <c r="H32" s="205"/>
      <c r="I32" s="206">
        <f>SUM(I5:I31)</f>
        <v>0</v>
      </c>
      <c r="J32" s="191" t="s">
        <v>209</v>
      </c>
      <c r="K32" s="207">
        <f>SUM(K5:K31)</f>
        <v>0</v>
      </c>
      <c r="L32" s="205">
        <f>SUM(L5:L31)</f>
        <v>0</v>
      </c>
      <c r="M32" s="197"/>
    </row>
    <row r="33" spans="1:13" s="161" customFormat="1" ht="11.25">
      <c r="A33" s="189"/>
      <c r="B33" s="189"/>
      <c r="C33" s="189"/>
      <c r="D33" s="189"/>
      <c r="E33" s="197"/>
      <c r="F33" s="197"/>
      <c r="G33" s="189"/>
      <c r="H33" s="189"/>
      <c r="I33" s="189"/>
      <c r="J33" s="189"/>
      <c r="K33" s="189"/>
      <c r="L33" s="189"/>
      <c r="M33" s="189"/>
    </row>
    <row r="34" spans="1:13" s="211" customFormat="1" ht="11.25">
      <c r="A34" s="209"/>
      <c r="B34" s="209"/>
      <c r="C34" s="209"/>
      <c r="D34" s="209"/>
      <c r="E34" s="210"/>
      <c r="F34" s="210"/>
      <c r="G34" s="209"/>
      <c r="H34" s="209"/>
      <c r="I34" s="209"/>
      <c r="J34" s="209"/>
      <c r="K34" s="209"/>
      <c r="L34" s="209"/>
      <c r="M34" s="209"/>
    </row>
    <row r="35" spans="1:13" s="161" customFormat="1" ht="11.25">
      <c r="A35" s="189"/>
      <c r="B35" s="189"/>
      <c r="C35" s="189"/>
      <c r="D35" s="189"/>
      <c r="E35" s="197"/>
      <c r="F35" s="197"/>
      <c r="G35" s="189"/>
      <c r="H35" s="189"/>
      <c r="I35" s="189"/>
      <c r="J35" s="189"/>
      <c r="K35" s="189"/>
      <c r="L35" s="189"/>
      <c r="M35" s="189"/>
    </row>
    <row r="36" s="161" customFormat="1" ht="11.25"/>
    <row r="37" s="161" customFormat="1" ht="11.25"/>
    <row r="38" s="161" customFormat="1" ht="10.5" customHeight="1">
      <c r="I38" s="208"/>
    </row>
    <row r="39" spans="2:12" s="161" customFormat="1" ht="11.25">
      <c r="B39" s="255"/>
      <c r="C39" s="255"/>
      <c r="D39" s="255"/>
      <c r="E39" s="208"/>
      <c r="F39" s="208"/>
      <c r="G39" s="208"/>
      <c r="H39" s="208"/>
      <c r="I39" s="208"/>
      <c r="J39" s="208"/>
      <c r="K39" s="208"/>
      <c r="L39" s="208"/>
    </row>
    <row r="40" spans="2:12" s="161" customFormat="1" ht="11.25">
      <c r="B40" s="255"/>
      <c r="C40" s="255"/>
      <c r="D40" s="255"/>
      <c r="E40" s="208"/>
      <c r="F40" s="208"/>
      <c r="G40" s="208"/>
      <c r="H40" s="208"/>
      <c r="I40" s="208"/>
      <c r="J40" s="208"/>
      <c r="K40" s="208"/>
      <c r="L40" s="208"/>
    </row>
    <row r="41" s="161" customFormat="1" ht="11.25"/>
    <row r="42" s="161" customFormat="1" ht="11.25"/>
    <row r="43" s="161" customFormat="1" ht="11.25"/>
    <row r="44" s="161" customFormat="1" ht="11.25"/>
    <row r="45" s="161" customFormat="1" ht="11.25"/>
    <row r="46" s="161" customFormat="1" ht="11.25"/>
    <row r="47" s="161" customFormat="1" ht="11.25"/>
    <row r="48" s="161" customFormat="1" ht="11.25"/>
    <row r="49" s="161" customFormat="1" ht="11.25"/>
    <row r="50" s="161" customFormat="1" ht="11.25"/>
    <row r="51" s="161" customFormat="1" ht="11.25"/>
    <row r="52" s="161" customFormat="1" ht="11.25"/>
    <row r="53" s="161" customFormat="1" ht="11.25"/>
    <row r="54" s="161" customFormat="1" ht="11.25"/>
    <row r="55" s="161" customFormat="1" ht="11.25"/>
    <row r="56" s="161" customFormat="1" ht="11.25"/>
    <row r="57" s="161" customFormat="1" ht="11.25"/>
    <row r="58" s="161" customFormat="1" ht="11.25"/>
    <row r="59" s="161" customFormat="1" ht="11.25"/>
    <row r="60" s="161" customFormat="1" ht="11.25"/>
    <row r="61" s="161" customFormat="1" ht="11.25"/>
    <row r="62" s="161" customFormat="1" ht="11.25"/>
    <row r="63" s="161" customFormat="1" ht="11.25"/>
    <row r="64" s="161" customFormat="1" ht="11.25"/>
    <row r="65" s="161" customFormat="1" ht="11.25"/>
    <row r="66" s="161" customFormat="1" ht="11.25"/>
  </sheetData>
  <sheetProtection selectLockedCells="1" selectUnlockedCells="1"/>
  <mergeCells count="16">
    <mergeCell ref="L3:L4"/>
    <mergeCell ref="A32:G32"/>
    <mergeCell ref="A1:L1"/>
    <mergeCell ref="A3:A4"/>
    <mergeCell ref="B3:B4"/>
    <mergeCell ref="C3:C4"/>
    <mergeCell ref="D3:D4"/>
    <mergeCell ref="E3:E4"/>
    <mergeCell ref="F3:F4"/>
    <mergeCell ref="G3:G4"/>
    <mergeCell ref="B39:D39"/>
    <mergeCell ref="B40:D40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5.625" style="10" customWidth="1"/>
    <col min="2" max="3" width="10.75390625" style="10" customWidth="1"/>
    <col min="4" max="6" width="10.75390625" style="77" customWidth="1"/>
    <col min="7" max="7" width="10.75390625" style="10" customWidth="1"/>
    <col min="8" max="9" width="12.75390625" style="10" customWidth="1"/>
    <col min="10" max="11" width="10.75390625" style="10" customWidth="1"/>
    <col min="12" max="12" width="17.75390625" style="10" customWidth="1"/>
    <col min="13" max="13" width="10.75390625" style="0" customWidth="1"/>
  </cols>
  <sheetData>
    <row r="1" spans="1:12" ht="12.7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0.75" customHeight="1">
      <c r="A2" s="16" t="s">
        <v>500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61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89"/>
    </row>
    <row r="4" spans="1:13" s="161" customFormat="1" ht="61.5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  <c r="M4" s="189"/>
    </row>
    <row r="5" spans="1:13" s="161" customFormat="1" ht="37.5" customHeight="1">
      <c r="A5" s="190">
        <v>1</v>
      </c>
      <c r="B5" s="190" t="s">
        <v>411</v>
      </c>
      <c r="C5" s="190" t="s">
        <v>412</v>
      </c>
      <c r="D5" s="190">
        <v>0</v>
      </c>
      <c r="E5" s="191">
        <v>100</v>
      </c>
      <c r="F5" s="192">
        <f>SUM(D5+E5)</f>
        <v>100</v>
      </c>
      <c r="G5" s="190" t="s">
        <v>413</v>
      </c>
      <c r="H5" s="193">
        <v>0</v>
      </c>
      <c r="I5" s="194">
        <f>SUM(F5*H5)</f>
        <v>0</v>
      </c>
      <c r="J5" s="195">
        <v>0.05</v>
      </c>
      <c r="K5" s="193">
        <f>SUM(I5*J5)</f>
        <v>0</v>
      </c>
      <c r="L5" s="193">
        <f>SUM(I5+K5)</f>
        <v>0</v>
      </c>
      <c r="M5" s="189"/>
    </row>
    <row r="6" spans="1:13" s="161" customFormat="1" ht="47.25" customHeight="1">
      <c r="A6" s="190">
        <f>A5+1</f>
        <v>2</v>
      </c>
      <c r="B6" s="190" t="s">
        <v>414</v>
      </c>
      <c r="C6" s="190" t="s">
        <v>415</v>
      </c>
      <c r="D6" s="190">
        <v>200</v>
      </c>
      <c r="E6" s="191">
        <v>150</v>
      </c>
      <c r="F6" s="192">
        <f>SUM(D6+E6)</f>
        <v>350</v>
      </c>
      <c r="G6" s="190" t="s">
        <v>416</v>
      </c>
      <c r="H6" s="193">
        <v>0</v>
      </c>
      <c r="I6" s="194">
        <f>SUM(F6*H6)</f>
        <v>0</v>
      </c>
      <c r="J6" s="195">
        <v>0.05</v>
      </c>
      <c r="K6" s="193">
        <f>SUM(I6*J6)</f>
        <v>0</v>
      </c>
      <c r="L6" s="193">
        <f>SUM(I6+K6)</f>
        <v>0</v>
      </c>
      <c r="M6" s="189"/>
    </row>
    <row r="7" spans="1:13" s="161" customFormat="1" ht="47.25" customHeight="1">
      <c r="A7" s="190">
        <f>A6+1</f>
        <v>3</v>
      </c>
      <c r="B7" s="190" t="s">
        <v>417</v>
      </c>
      <c r="C7" s="190" t="s">
        <v>418</v>
      </c>
      <c r="D7" s="190">
        <v>10</v>
      </c>
      <c r="E7" s="191">
        <v>10</v>
      </c>
      <c r="F7" s="192">
        <f>SUM(D7+E7)</f>
        <v>20</v>
      </c>
      <c r="G7" s="190" t="s">
        <v>419</v>
      </c>
      <c r="H7" s="193">
        <v>0</v>
      </c>
      <c r="I7" s="194">
        <f>SUM(F7*H7)</f>
        <v>0</v>
      </c>
      <c r="J7" s="195">
        <v>0.05</v>
      </c>
      <c r="K7" s="193">
        <f>SUM(I7*J7)</f>
        <v>0</v>
      </c>
      <c r="L7" s="193">
        <f>SUM(I7+K7)</f>
        <v>0</v>
      </c>
      <c r="M7" s="189"/>
    </row>
    <row r="8" spans="1:13" s="208" customFormat="1" ht="27" customHeight="1">
      <c r="A8" s="256" t="s">
        <v>230</v>
      </c>
      <c r="B8" s="256"/>
      <c r="C8" s="256"/>
      <c r="D8" s="256"/>
      <c r="E8" s="256"/>
      <c r="F8" s="256"/>
      <c r="G8" s="256"/>
      <c r="H8" s="205"/>
      <c r="I8" s="206">
        <f>SUM(I5:I7)</f>
        <v>0</v>
      </c>
      <c r="J8" s="191" t="s">
        <v>209</v>
      </c>
      <c r="K8" s="207">
        <f>SUM(K5:K7)</f>
        <v>0</v>
      </c>
      <c r="L8" s="205">
        <f>SUM(L5:L7)</f>
        <v>0</v>
      </c>
      <c r="M8" s="197"/>
    </row>
    <row r="9" spans="1:13" s="161" customFormat="1" ht="11.25">
      <c r="A9" s="189"/>
      <c r="B9" s="189"/>
      <c r="C9" s="189"/>
      <c r="D9" s="189"/>
      <c r="E9" s="197"/>
      <c r="F9" s="197"/>
      <c r="G9" s="189"/>
      <c r="H9" s="189"/>
      <c r="I9" s="189"/>
      <c r="J9" s="189"/>
      <c r="K9" s="189"/>
      <c r="L9" s="189"/>
      <c r="M9" s="189"/>
    </row>
    <row r="10" spans="1:13" s="211" customFormat="1" ht="11.25">
      <c r="A10" s="209"/>
      <c r="B10" s="209"/>
      <c r="C10" s="209"/>
      <c r="D10" s="209"/>
      <c r="E10" s="210"/>
      <c r="F10" s="210"/>
      <c r="G10" s="209"/>
      <c r="H10" s="209"/>
      <c r="I10" s="209"/>
      <c r="J10" s="209"/>
      <c r="K10" s="209"/>
      <c r="L10" s="209"/>
      <c r="M10" s="209"/>
    </row>
    <row r="11" spans="1:13" s="161" customFormat="1" ht="11.25">
      <c r="A11" s="189"/>
      <c r="B11" s="189"/>
      <c r="C11" s="189"/>
      <c r="D11" s="189"/>
      <c r="E11" s="197"/>
      <c r="F11" s="197"/>
      <c r="G11" s="189"/>
      <c r="H11" s="189"/>
      <c r="I11" s="189"/>
      <c r="J11" s="189"/>
      <c r="K11" s="189"/>
      <c r="L11" s="189"/>
      <c r="M11" s="189"/>
    </row>
    <row r="12" s="161" customFormat="1" ht="11.25"/>
    <row r="13" s="161" customFormat="1" ht="11.25"/>
    <row r="14" s="161" customFormat="1" ht="10.5" customHeight="1">
      <c r="I14" s="208"/>
    </row>
    <row r="15" spans="2:12" s="161" customFormat="1" ht="11.25">
      <c r="B15" s="255"/>
      <c r="C15" s="255"/>
      <c r="D15" s="255"/>
      <c r="E15" s="208"/>
      <c r="F15" s="208"/>
      <c r="G15" s="208"/>
      <c r="H15" s="208"/>
      <c r="I15" s="208"/>
      <c r="J15" s="208"/>
      <c r="K15" s="208"/>
      <c r="L15" s="208"/>
    </row>
    <row r="16" spans="2:12" s="161" customFormat="1" ht="11.25">
      <c r="B16" s="255"/>
      <c r="C16" s="255"/>
      <c r="D16" s="255"/>
      <c r="E16" s="208"/>
      <c r="F16" s="208"/>
      <c r="G16" s="208"/>
      <c r="H16" s="208"/>
      <c r="I16" s="208"/>
      <c r="J16" s="208"/>
      <c r="K16" s="208"/>
      <c r="L16" s="208"/>
    </row>
    <row r="17" s="161" customFormat="1" ht="11.25"/>
    <row r="18" s="161" customFormat="1" ht="11.25"/>
    <row r="19" s="161" customFormat="1" ht="11.25"/>
    <row r="20" s="161" customFormat="1" ht="11.25"/>
    <row r="21" s="161" customFormat="1" ht="11.25"/>
    <row r="22" s="161" customFormat="1" ht="11.25"/>
    <row r="23" s="161" customFormat="1" ht="11.25"/>
    <row r="24" s="161" customFormat="1" ht="11.25"/>
    <row r="25" s="161" customFormat="1" ht="11.25"/>
    <row r="26" s="161" customFormat="1" ht="11.25"/>
    <row r="27" s="161" customFormat="1" ht="11.25"/>
    <row r="28" s="161" customFormat="1" ht="11.25"/>
    <row r="29" s="161" customFormat="1" ht="11.25"/>
    <row r="30" s="161" customFormat="1" ht="11.25"/>
    <row r="31" s="161" customFormat="1" ht="11.25"/>
    <row r="32" s="161" customFormat="1" ht="11.25"/>
    <row r="33" s="161" customFormat="1" ht="11.25"/>
    <row r="34" s="161" customFormat="1" ht="11.25"/>
    <row r="35" s="161" customFormat="1" ht="11.25"/>
    <row r="36" s="161" customFormat="1" ht="11.25"/>
    <row r="37" s="161" customFormat="1" ht="11.25"/>
    <row r="38" s="161" customFormat="1" ht="11.25"/>
    <row r="39" s="161" customFormat="1" ht="11.25"/>
    <row r="40" s="161" customFormat="1" ht="11.25"/>
    <row r="41" s="161" customFormat="1" ht="11.25"/>
    <row r="42" s="161" customFormat="1" ht="11.25"/>
  </sheetData>
  <sheetProtection selectLockedCells="1" selectUnlockedCells="1"/>
  <mergeCells count="16">
    <mergeCell ref="L3:L4"/>
    <mergeCell ref="A8:G8"/>
    <mergeCell ref="A1:L1"/>
    <mergeCell ref="A3:A4"/>
    <mergeCell ref="B3:B4"/>
    <mergeCell ref="C3:C4"/>
    <mergeCell ref="D3:D4"/>
    <mergeCell ref="E3:E4"/>
    <mergeCell ref="F3:F4"/>
    <mergeCell ref="G3:G4"/>
    <mergeCell ref="B15:D15"/>
    <mergeCell ref="B16:D16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5.625" style="10" customWidth="1"/>
    <col min="2" max="3" width="10.75390625" style="10" customWidth="1"/>
    <col min="4" max="6" width="10.75390625" style="77" customWidth="1"/>
    <col min="7" max="7" width="10.75390625" style="10" customWidth="1"/>
    <col min="8" max="9" width="12.75390625" style="10" customWidth="1"/>
    <col min="10" max="11" width="10.75390625" style="10" customWidth="1"/>
    <col min="12" max="12" width="17.75390625" style="10" customWidth="1"/>
    <col min="13" max="13" width="10.75390625" style="0" customWidth="1"/>
  </cols>
  <sheetData>
    <row r="1" spans="1:12" ht="12.75" customHeight="1">
      <c r="A1" s="235" t="s">
        <v>527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0.75" customHeight="1">
      <c r="A2" s="16" t="s">
        <v>501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61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89"/>
    </row>
    <row r="4" spans="1:13" s="161" customFormat="1" ht="61.5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  <c r="M4" s="189"/>
    </row>
    <row r="5" spans="1:13" s="161" customFormat="1" ht="37.5" customHeight="1">
      <c r="A5" s="190">
        <v>1</v>
      </c>
      <c r="B5" s="190" t="s">
        <v>420</v>
      </c>
      <c r="C5" s="190" t="s">
        <v>421</v>
      </c>
      <c r="D5" s="190">
        <v>0</v>
      </c>
      <c r="E5" s="191">
        <v>1000</v>
      </c>
      <c r="F5" s="192">
        <f>SUM(D5+E5)</f>
        <v>1000</v>
      </c>
      <c r="G5" s="190" t="s">
        <v>36</v>
      </c>
      <c r="H5" s="193">
        <v>0</v>
      </c>
      <c r="I5" s="194">
        <f aca="true" t="shared" si="0" ref="I5:I11">SUM(F5*H5)</f>
        <v>0</v>
      </c>
      <c r="J5" s="195">
        <v>0.23</v>
      </c>
      <c r="K5" s="193">
        <f aca="true" t="shared" si="1" ref="K5:K11">SUM(I5*J5)</f>
        <v>0</v>
      </c>
      <c r="L5" s="193">
        <f aca="true" t="shared" si="2" ref="L5:L11">SUM(I5+K5)</f>
        <v>0</v>
      </c>
      <c r="M5" s="189"/>
    </row>
    <row r="6" spans="1:13" s="161" customFormat="1" ht="47.25" customHeight="1">
      <c r="A6" s="190">
        <f>A5+1</f>
        <v>2</v>
      </c>
      <c r="B6" s="190" t="s">
        <v>422</v>
      </c>
      <c r="C6" s="190" t="s">
        <v>423</v>
      </c>
      <c r="D6" s="190">
        <v>0</v>
      </c>
      <c r="E6" s="191">
        <v>1100</v>
      </c>
      <c r="F6" s="192">
        <f>SUM(D6+E6)</f>
        <v>1100</v>
      </c>
      <c r="G6" s="190" t="s">
        <v>36</v>
      </c>
      <c r="H6" s="193">
        <v>0</v>
      </c>
      <c r="I6" s="194">
        <f t="shared" si="0"/>
        <v>0</v>
      </c>
      <c r="J6" s="195">
        <v>0.23</v>
      </c>
      <c r="K6" s="193">
        <f t="shared" si="1"/>
        <v>0</v>
      </c>
      <c r="L6" s="193">
        <f t="shared" si="2"/>
        <v>0</v>
      </c>
      <c r="M6" s="189"/>
    </row>
    <row r="7" spans="1:13" s="161" customFormat="1" ht="47.25" customHeight="1">
      <c r="A7" s="190">
        <f>A6+1</f>
        <v>3</v>
      </c>
      <c r="B7" s="190" t="s">
        <v>424</v>
      </c>
      <c r="C7" s="190" t="s">
        <v>425</v>
      </c>
      <c r="D7" s="190">
        <v>0</v>
      </c>
      <c r="E7" s="191">
        <v>300</v>
      </c>
      <c r="F7" s="192">
        <f>SUM(D7+E7)</f>
        <v>300</v>
      </c>
      <c r="G7" s="190" t="s">
        <v>36</v>
      </c>
      <c r="H7" s="193">
        <v>0</v>
      </c>
      <c r="I7" s="194">
        <f t="shared" si="0"/>
        <v>0</v>
      </c>
      <c r="J7" s="195">
        <v>0.23</v>
      </c>
      <c r="K7" s="193">
        <f t="shared" si="1"/>
        <v>0</v>
      </c>
      <c r="L7" s="193">
        <f t="shared" si="2"/>
        <v>0</v>
      </c>
      <c r="M7" s="189"/>
    </row>
    <row r="8" spans="1:13" s="161" customFormat="1" ht="47.25" customHeight="1">
      <c r="A8" s="190">
        <f>A7+1</f>
        <v>4</v>
      </c>
      <c r="B8" s="190" t="s">
        <v>426</v>
      </c>
      <c r="C8" s="190" t="s">
        <v>427</v>
      </c>
      <c r="D8" s="190">
        <v>0</v>
      </c>
      <c r="E8" s="191">
        <v>300</v>
      </c>
      <c r="F8" s="192">
        <f>SUM(D8+E8)</f>
        <v>300</v>
      </c>
      <c r="G8" s="190" t="s">
        <v>36</v>
      </c>
      <c r="H8" s="193">
        <v>0</v>
      </c>
      <c r="I8" s="194">
        <f t="shared" si="0"/>
        <v>0</v>
      </c>
      <c r="J8" s="195">
        <v>0.23</v>
      </c>
      <c r="K8" s="193">
        <f t="shared" si="1"/>
        <v>0</v>
      </c>
      <c r="L8" s="193">
        <f t="shared" si="2"/>
        <v>0</v>
      </c>
      <c r="M8" s="189"/>
    </row>
    <row r="9" spans="1:13" s="161" customFormat="1" ht="47.25" customHeight="1">
      <c r="A9" s="190">
        <f>A8+1</f>
        <v>5</v>
      </c>
      <c r="B9" s="190" t="s">
        <v>428</v>
      </c>
      <c r="C9" s="190" t="s">
        <v>513</v>
      </c>
      <c r="D9" s="190">
        <v>50</v>
      </c>
      <c r="E9" s="191">
        <v>0</v>
      </c>
      <c r="F9" s="192">
        <f>SUM(D9+E9)</f>
        <v>50</v>
      </c>
      <c r="G9" s="190" t="s">
        <v>36</v>
      </c>
      <c r="H9" s="193">
        <v>0</v>
      </c>
      <c r="I9" s="194">
        <f t="shared" si="0"/>
        <v>0</v>
      </c>
      <c r="J9" s="195">
        <v>0.05</v>
      </c>
      <c r="K9" s="193">
        <f t="shared" si="1"/>
        <v>0</v>
      </c>
      <c r="L9" s="193">
        <f t="shared" si="2"/>
        <v>0</v>
      </c>
      <c r="M9" s="189"/>
    </row>
    <row r="10" spans="1:13" s="161" customFormat="1" ht="47.25" customHeight="1">
      <c r="A10" s="190">
        <v>6</v>
      </c>
      <c r="B10" s="190" t="s">
        <v>429</v>
      </c>
      <c r="C10" s="190" t="s">
        <v>430</v>
      </c>
      <c r="D10" s="190">
        <v>0</v>
      </c>
      <c r="E10" s="191">
        <v>100</v>
      </c>
      <c r="F10" s="192">
        <v>100</v>
      </c>
      <c r="G10" s="190" t="s">
        <v>36</v>
      </c>
      <c r="H10" s="193">
        <v>0</v>
      </c>
      <c r="I10" s="194">
        <f t="shared" si="0"/>
        <v>0</v>
      </c>
      <c r="J10" s="195">
        <v>0.23</v>
      </c>
      <c r="K10" s="193">
        <f t="shared" si="1"/>
        <v>0</v>
      </c>
      <c r="L10" s="193">
        <f t="shared" si="2"/>
        <v>0</v>
      </c>
      <c r="M10" s="189"/>
    </row>
    <row r="11" spans="1:13" s="161" customFormat="1" ht="47.25" customHeight="1">
      <c r="A11" s="190">
        <v>7</v>
      </c>
      <c r="B11" s="190" t="s">
        <v>431</v>
      </c>
      <c r="C11" s="190" t="s">
        <v>432</v>
      </c>
      <c r="D11" s="190">
        <v>0</v>
      </c>
      <c r="E11" s="191">
        <v>1500</v>
      </c>
      <c r="F11" s="192">
        <f>SUM(D11+E11)</f>
        <v>1500</v>
      </c>
      <c r="G11" s="190" t="s">
        <v>36</v>
      </c>
      <c r="H11" s="193">
        <v>0</v>
      </c>
      <c r="I11" s="194">
        <f t="shared" si="0"/>
        <v>0</v>
      </c>
      <c r="J11" s="195">
        <v>0.05</v>
      </c>
      <c r="K11" s="193">
        <f t="shared" si="1"/>
        <v>0</v>
      </c>
      <c r="L11" s="193">
        <f t="shared" si="2"/>
        <v>0</v>
      </c>
      <c r="M11" s="189"/>
    </row>
    <row r="12" spans="1:13" s="208" customFormat="1" ht="27" customHeight="1">
      <c r="A12" s="256" t="s">
        <v>230</v>
      </c>
      <c r="B12" s="256"/>
      <c r="C12" s="256"/>
      <c r="D12" s="256"/>
      <c r="E12" s="256"/>
      <c r="F12" s="256"/>
      <c r="G12" s="256"/>
      <c r="H12" s="205"/>
      <c r="I12" s="206">
        <f>SUM(I5:I11)</f>
        <v>0</v>
      </c>
      <c r="J12" s="191" t="s">
        <v>209</v>
      </c>
      <c r="K12" s="207">
        <f>SUM(K5:K11)</f>
        <v>0</v>
      </c>
      <c r="L12" s="205">
        <f>SUM(L5:L11)</f>
        <v>0</v>
      </c>
      <c r="M12" s="197"/>
    </row>
    <row r="13" spans="1:13" s="161" customFormat="1" ht="11.25">
      <c r="A13" s="189"/>
      <c r="B13" s="189"/>
      <c r="C13" s="189"/>
      <c r="D13" s="189"/>
      <c r="E13" s="197"/>
      <c r="F13" s="197"/>
      <c r="G13" s="189"/>
      <c r="H13" s="189"/>
      <c r="I13" s="189"/>
      <c r="J13" s="189"/>
      <c r="K13" s="189"/>
      <c r="L13" s="189"/>
      <c r="M13" s="189"/>
    </row>
    <row r="14" spans="1:13" s="211" customFormat="1" ht="11.25">
      <c r="A14" s="209"/>
      <c r="B14" s="209"/>
      <c r="C14" s="209"/>
      <c r="D14" s="209"/>
      <c r="E14" s="210"/>
      <c r="F14" s="210"/>
      <c r="G14" s="209"/>
      <c r="H14" s="209"/>
      <c r="I14" s="209"/>
      <c r="J14" s="209"/>
      <c r="K14" s="209"/>
      <c r="L14" s="209"/>
      <c r="M14" s="209"/>
    </row>
    <row r="15" spans="1:13" s="161" customFormat="1" ht="11.25">
      <c r="A15" s="189"/>
      <c r="B15" s="189"/>
      <c r="C15" s="189"/>
      <c r="D15" s="189"/>
      <c r="E15" s="197"/>
      <c r="F15" s="197"/>
      <c r="G15" s="189"/>
      <c r="H15" s="189"/>
      <c r="I15" s="189"/>
      <c r="J15" s="189"/>
      <c r="K15" s="189"/>
      <c r="L15" s="189"/>
      <c r="M15" s="189"/>
    </row>
    <row r="16" s="161" customFormat="1" ht="11.25"/>
    <row r="17" s="161" customFormat="1" ht="11.25"/>
    <row r="18" s="161" customFormat="1" ht="10.5" customHeight="1">
      <c r="I18" s="208"/>
    </row>
    <row r="19" spans="2:12" s="161" customFormat="1" ht="11.25">
      <c r="B19" s="255"/>
      <c r="C19" s="255"/>
      <c r="D19" s="255"/>
      <c r="E19" s="208"/>
      <c r="F19" s="208"/>
      <c r="G19" s="208"/>
      <c r="H19" s="208"/>
      <c r="I19" s="208"/>
      <c r="J19" s="208"/>
      <c r="K19" s="208"/>
      <c r="L19" s="208"/>
    </row>
    <row r="20" spans="2:12" s="161" customFormat="1" ht="11.25">
      <c r="B20" s="255"/>
      <c r="C20" s="255"/>
      <c r="D20" s="255"/>
      <c r="E20" s="208"/>
      <c r="F20" s="208"/>
      <c r="G20" s="208"/>
      <c r="H20" s="208"/>
      <c r="I20" s="208"/>
      <c r="J20" s="208"/>
      <c r="K20" s="208"/>
      <c r="L20" s="208"/>
    </row>
    <row r="21" s="161" customFormat="1" ht="11.25"/>
    <row r="22" s="161" customFormat="1" ht="11.25"/>
    <row r="23" s="161" customFormat="1" ht="11.25"/>
    <row r="24" s="161" customFormat="1" ht="11.25"/>
    <row r="25" s="161" customFormat="1" ht="11.25"/>
    <row r="26" s="161" customFormat="1" ht="11.25"/>
    <row r="27" s="161" customFormat="1" ht="11.25"/>
    <row r="28" s="161" customFormat="1" ht="11.25"/>
    <row r="29" s="161" customFormat="1" ht="11.25"/>
    <row r="30" s="161" customFormat="1" ht="11.25"/>
    <row r="31" s="161" customFormat="1" ht="11.25"/>
    <row r="32" s="161" customFormat="1" ht="11.25"/>
    <row r="33" s="161" customFormat="1" ht="11.25"/>
    <row r="34" s="161" customFormat="1" ht="11.25"/>
    <row r="35" s="161" customFormat="1" ht="11.25"/>
    <row r="36" s="161" customFormat="1" ht="11.25"/>
    <row r="37" s="161" customFormat="1" ht="11.25"/>
    <row r="38" s="161" customFormat="1" ht="11.25"/>
    <row r="39" s="161" customFormat="1" ht="11.25"/>
    <row r="40" s="161" customFormat="1" ht="11.25"/>
    <row r="41" s="161" customFormat="1" ht="11.25"/>
    <row r="42" s="161" customFormat="1" ht="11.25"/>
    <row r="43" s="161" customFormat="1" ht="11.25"/>
    <row r="44" s="161" customFormat="1" ht="11.25"/>
    <row r="45" s="161" customFormat="1" ht="11.25"/>
    <row r="46" s="161" customFormat="1" ht="11.25"/>
  </sheetData>
  <sheetProtection selectLockedCells="1" selectUnlockedCells="1"/>
  <mergeCells count="16">
    <mergeCell ref="L3:L4"/>
    <mergeCell ref="A12:G12"/>
    <mergeCell ref="A1:L1"/>
    <mergeCell ref="A3:A4"/>
    <mergeCell ref="B3:B4"/>
    <mergeCell ref="C3:C4"/>
    <mergeCell ref="D3:D4"/>
    <mergeCell ref="E3:E4"/>
    <mergeCell ref="F3:F4"/>
    <mergeCell ref="G3:G4"/>
    <mergeCell ref="B19:D19"/>
    <mergeCell ref="B20:D20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5.625" style="10" customWidth="1"/>
    <col min="2" max="2" width="13.875" style="10" customWidth="1"/>
    <col min="3" max="3" width="10.75390625" style="10" customWidth="1"/>
    <col min="4" max="6" width="10.75390625" style="77" customWidth="1"/>
    <col min="7" max="7" width="10.75390625" style="10" customWidth="1"/>
    <col min="8" max="9" width="12.75390625" style="10" customWidth="1"/>
    <col min="10" max="11" width="10.75390625" style="10" customWidth="1"/>
    <col min="12" max="12" width="17.75390625" style="10" customWidth="1"/>
    <col min="13" max="13" width="10.75390625" style="0" customWidth="1"/>
  </cols>
  <sheetData>
    <row r="1" spans="1:12" ht="12.7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0.75" customHeight="1">
      <c r="A2" s="16" t="s">
        <v>502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61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89"/>
    </row>
    <row r="4" spans="1:13" s="161" customFormat="1" ht="61.5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  <c r="M4" s="189"/>
    </row>
    <row r="5" spans="1:13" s="161" customFormat="1" ht="67.5">
      <c r="A5" s="190">
        <v>1</v>
      </c>
      <c r="B5" s="190" t="s">
        <v>514</v>
      </c>
      <c r="C5" s="190" t="s">
        <v>19</v>
      </c>
      <c r="D5" s="190">
        <v>50</v>
      </c>
      <c r="E5" s="191">
        <v>1950</v>
      </c>
      <c r="F5" s="192">
        <f>SUM(D5+E5)</f>
        <v>2000</v>
      </c>
      <c r="G5" s="190" t="s">
        <v>36</v>
      </c>
      <c r="H5" s="193">
        <v>0</v>
      </c>
      <c r="I5" s="194">
        <f>SUM(F5*H5)</f>
        <v>0</v>
      </c>
      <c r="J5" s="195">
        <v>0.23</v>
      </c>
      <c r="K5" s="193">
        <f>SUM(I5*J5)</f>
        <v>0</v>
      </c>
      <c r="L5" s="193">
        <f>SUM(I5+K5)</f>
        <v>0</v>
      </c>
      <c r="M5" s="189"/>
    </row>
    <row r="6" spans="1:13" s="161" customFormat="1" ht="88.5" customHeight="1">
      <c r="A6" s="190">
        <f>A5+1</f>
        <v>2</v>
      </c>
      <c r="B6" s="190" t="s">
        <v>515</v>
      </c>
      <c r="C6" s="190" t="s">
        <v>19</v>
      </c>
      <c r="D6" s="190">
        <v>50</v>
      </c>
      <c r="E6" s="191">
        <v>950</v>
      </c>
      <c r="F6" s="192">
        <f>SUM(D6+E6)</f>
        <v>1000</v>
      </c>
      <c r="G6" s="190" t="s">
        <v>36</v>
      </c>
      <c r="H6" s="193">
        <v>0</v>
      </c>
      <c r="I6" s="194">
        <f>SUM(F6*H6)</f>
        <v>0</v>
      </c>
      <c r="J6" s="195">
        <v>0.23</v>
      </c>
      <c r="K6" s="193">
        <f>SUM(I6*J6)</f>
        <v>0</v>
      </c>
      <c r="L6" s="193">
        <f>SUM(I6+K6)</f>
        <v>0</v>
      </c>
      <c r="M6" s="189"/>
    </row>
    <row r="7" spans="1:13" s="208" customFormat="1" ht="27" customHeight="1">
      <c r="A7" s="256" t="s">
        <v>230</v>
      </c>
      <c r="B7" s="256"/>
      <c r="C7" s="256"/>
      <c r="D7" s="256"/>
      <c r="E7" s="256"/>
      <c r="F7" s="256"/>
      <c r="G7" s="256"/>
      <c r="H7" s="205"/>
      <c r="I7" s="206">
        <f>SUM(I5:I6)</f>
        <v>0</v>
      </c>
      <c r="J7" s="191" t="s">
        <v>209</v>
      </c>
      <c r="K7" s="207">
        <f>SUM(K5:K6)</f>
        <v>0</v>
      </c>
      <c r="L7" s="205">
        <f>SUM(L5:L6)</f>
        <v>0</v>
      </c>
      <c r="M7" s="197"/>
    </row>
    <row r="8" spans="1:13" s="161" customFormat="1" ht="11.25">
      <c r="A8" s="189"/>
      <c r="B8" s="189"/>
      <c r="C8" s="189"/>
      <c r="D8" s="189"/>
      <c r="E8" s="197"/>
      <c r="F8" s="197"/>
      <c r="G8" s="189"/>
      <c r="H8" s="189"/>
      <c r="I8" s="189"/>
      <c r="J8" s="189"/>
      <c r="K8" s="189"/>
      <c r="L8" s="189"/>
      <c r="M8" s="189"/>
    </row>
    <row r="9" spans="1:13" s="211" customFormat="1" ht="11.25">
      <c r="A9" s="209"/>
      <c r="B9" s="209"/>
      <c r="C9" s="209"/>
      <c r="D9" s="209"/>
      <c r="E9" s="210"/>
      <c r="F9" s="210"/>
      <c r="G9" s="209"/>
      <c r="H9" s="209"/>
      <c r="I9" s="209"/>
      <c r="J9" s="209"/>
      <c r="K9" s="209"/>
      <c r="L9" s="209"/>
      <c r="M9" s="209"/>
    </row>
    <row r="10" spans="1:13" s="161" customFormat="1" ht="11.25">
      <c r="A10" s="189"/>
      <c r="B10" s="189"/>
      <c r="C10" s="189"/>
      <c r="D10" s="189"/>
      <c r="E10" s="197"/>
      <c r="F10" s="197"/>
      <c r="G10" s="189"/>
      <c r="H10" s="189"/>
      <c r="I10" s="189"/>
      <c r="J10" s="189"/>
      <c r="K10" s="189"/>
      <c r="L10" s="189"/>
      <c r="M10" s="189"/>
    </row>
    <row r="11" s="161" customFormat="1" ht="11.25"/>
    <row r="12" s="161" customFormat="1" ht="11.25"/>
    <row r="13" s="161" customFormat="1" ht="10.5" customHeight="1">
      <c r="I13" s="208"/>
    </row>
    <row r="14" spans="2:12" s="161" customFormat="1" ht="11.25">
      <c r="B14" s="255"/>
      <c r="C14" s="255"/>
      <c r="D14" s="255"/>
      <c r="E14" s="208"/>
      <c r="F14" s="208"/>
      <c r="G14" s="208"/>
      <c r="H14" s="208"/>
      <c r="I14" s="208"/>
      <c r="J14" s="208"/>
      <c r="K14" s="208"/>
      <c r="L14" s="208"/>
    </row>
    <row r="15" spans="2:12" s="161" customFormat="1" ht="11.25">
      <c r="B15" s="255"/>
      <c r="C15" s="255"/>
      <c r="D15" s="255"/>
      <c r="E15" s="208"/>
      <c r="F15" s="208"/>
      <c r="G15" s="208"/>
      <c r="H15" s="208"/>
      <c r="I15" s="208"/>
      <c r="J15" s="208"/>
      <c r="K15" s="208"/>
      <c r="L15" s="208"/>
    </row>
    <row r="16" s="161" customFormat="1" ht="11.25"/>
    <row r="17" s="161" customFormat="1" ht="11.25"/>
    <row r="18" s="161" customFormat="1" ht="11.25"/>
    <row r="19" s="161" customFormat="1" ht="11.25"/>
    <row r="20" s="161" customFormat="1" ht="11.25"/>
    <row r="21" s="161" customFormat="1" ht="11.25"/>
    <row r="22" s="161" customFormat="1" ht="11.25"/>
    <row r="23" s="161" customFormat="1" ht="11.25"/>
    <row r="24" s="161" customFormat="1" ht="11.25"/>
    <row r="25" s="161" customFormat="1" ht="11.25"/>
    <row r="26" s="161" customFormat="1" ht="11.25"/>
    <row r="27" s="161" customFormat="1" ht="11.25"/>
    <row r="28" s="161" customFormat="1" ht="11.25"/>
    <row r="29" s="161" customFormat="1" ht="11.25"/>
    <row r="30" s="161" customFormat="1" ht="11.25"/>
    <row r="31" s="161" customFormat="1" ht="11.25"/>
    <row r="32" s="161" customFormat="1" ht="11.25"/>
    <row r="33" s="161" customFormat="1" ht="11.25"/>
    <row r="34" s="161" customFormat="1" ht="11.25"/>
    <row r="35" s="161" customFormat="1" ht="11.25"/>
    <row r="36" s="161" customFormat="1" ht="11.25"/>
    <row r="37" s="161" customFormat="1" ht="11.25"/>
    <row r="38" s="161" customFormat="1" ht="11.25"/>
    <row r="39" s="161" customFormat="1" ht="11.25"/>
    <row r="40" s="161" customFormat="1" ht="11.25"/>
    <row r="41" s="161" customFormat="1" ht="11.25"/>
  </sheetData>
  <sheetProtection selectLockedCells="1" selectUnlockedCells="1"/>
  <mergeCells count="16">
    <mergeCell ref="L3:L4"/>
    <mergeCell ref="A7:G7"/>
    <mergeCell ref="A1:L1"/>
    <mergeCell ref="A3:A4"/>
    <mergeCell ref="B3:B4"/>
    <mergeCell ref="C3:C4"/>
    <mergeCell ref="D3:D4"/>
    <mergeCell ref="E3:E4"/>
    <mergeCell ref="F3:F4"/>
    <mergeCell ref="G3:G4"/>
    <mergeCell ref="B14:D14"/>
    <mergeCell ref="B15:D15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8">
      <selection activeCell="E46" sqref="E46"/>
    </sheetView>
  </sheetViews>
  <sheetFormatPr defaultColWidth="9.00390625" defaultRowHeight="14.25"/>
  <cols>
    <col min="1" max="1" width="4.00390625" style="10" customWidth="1"/>
    <col min="2" max="2" width="16.375" style="10" customWidth="1"/>
    <col min="3" max="3" width="11.50390625" style="10" customWidth="1"/>
    <col min="4" max="4" width="10.75390625" style="77" customWidth="1"/>
    <col min="5" max="7" width="10.75390625" style="10" customWidth="1"/>
    <col min="8" max="8" width="14.25390625" style="10" customWidth="1"/>
    <col min="9" max="9" width="14.25390625" style="12" customWidth="1"/>
    <col min="10" max="10" width="10.75390625" style="156" customWidth="1"/>
    <col min="11" max="11" width="10.75390625" style="10" customWidth="1"/>
    <col min="12" max="12" width="13.625" style="10" customWidth="1"/>
  </cols>
  <sheetData>
    <row r="1" spans="1:12" ht="38.2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8.25" customHeight="1">
      <c r="A2" s="16" t="s">
        <v>503</v>
      </c>
      <c r="B2"/>
      <c r="C2"/>
      <c r="D2"/>
      <c r="E2"/>
      <c r="F2"/>
      <c r="G2"/>
      <c r="H2"/>
      <c r="I2"/>
      <c r="J2"/>
      <c r="K2"/>
      <c r="L2"/>
    </row>
    <row r="3" spans="1:12" s="108" customFormat="1" ht="12.7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</row>
    <row r="4" spans="1:12" s="108" customFormat="1" ht="52.5" customHeight="1">
      <c r="A4" s="249"/>
      <c r="B4" s="249"/>
      <c r="C4" s="249"/>
      <c r="D4" s="249"/>
      <c r="E4" s="249"/>
      <c r="F4" s="249"/>
      <c r="G4" s="249"/>
      <c r="H4" s="247"/>
      <c r="I4" s="247"/>
      <c r="J4" s="247"/>
      <c r="K4" s="247"/>
      <c r="L4" s="247"/>
    </row>
    <row r="5" spans="1:12" s="161" customFormat="1" ht="24" customHeight="1">
      <c r="A5" s="157">
        <v>1</v>
      </c>
      <c r="B5" s="110" t="s">
        <v>433</v>
      </c>
      <c r="C5" s="157" t="s">
        <v>434</v>
      </c>
      <c r="D5" s="110">
        <v>20</v>
      </c>
      <c r="E5" s="110">
        <v>0</v>
      </c>
      <c r="F5" s="158">
        <f aca="true" t="shared" si="0" ref="F5:F12">SUM(D5+E5)</f>
        <v>20</v>
      </c>
      <c r="G5" s="110" t="s">
        <v>435</v>
      </c>
      <c r="H5" s="159">
        <v>0</v>
      </c>
      <c r="I5" s="159">
        <f aca="true" t="shared" si="1" ref="I5:I37">SUM(F5*H5)</f>
        <v>0</v>
      </c>
      <c r="J5" s="160">
        <v>0.08</v>
      </c>
      <c r="K5" s="159">
        <f aca="true" t="shared" si="2" ref="K5:K37">SUM(I5*J5)</f>
        <v>0</v>
      </c>
      <c r="L5" s="159">
        <f aca="true" t="shared" si="3" ref="L5:L37">SUM(I5+K5)</f>
        <v>0</v>
      </c>
    </row>
    <row r="6" spans="1:12" s="161" customFormat="1" ht="56.25">
      <c r="A6" s="157">
        <f aca="true" t="shared" si="4" ref="A6:A12">A5+1</f>
        <v>2</v>
      </c>
      <c r="B6" s="110" t="s">
        <v>436</v>
      </c>
      <c r="C6" s="157" t="s">
        <v>437</v>
      </c>
      <c r="D6" s="110">
        <v>1600</v>
      </c>
      <c r="E6" s="110">
        <v>400</v>
      </c>
      <c r="F6" s="158">
        <f t="shared" si="0"/>
        <v>2000</v>
      </c>
      <c r="G6" s="110" t="s">
        <v>20</v>
      </c>
      <c r="H6" s="159">
        <v>0</v>
      </c>
      <c r="I6" s="159">
        <f t="shared" si="1"/>
        <v>0</v>
      </c>
      <c r="J6" s="160">
        <v>0.05</v>
      </c>
      <c r="K6" s="159">
        <f t="shared" si="2"/>
        <v>0</v>
      </c>
      <c r="L6" s="159">
        <f t="shared" si="3"/>
        <v>0</v>
      </c>
    </row>
    <row r="7" spans="1:12" s="161" customFormat="1" ht="11.25">
      <c r="A7" s="157">
        <f t="shared" si="4"/>
        <v>3</v>
      </c>
      <c r="B7" s="110" t="s">
        <v>438</v>
      </c>
      <c r="C7" s="157" t="s">
        <v>209</v>
      </c>
      <c r="D7" s="110">
        <v>200</v>
      </c>
      <c r="E7" s="110">
        <v>150</v>
      </c>
      <c r="F7" s="158">
        <f t="shared" si="0"/>
        <v>350</v>
      </c>
      <c r="G7" s="110" t="s">
        <v>20</v>
      </c>
      <c r="H7" s="159">
        <v>0</v>
      </c>
      <c r="I7" s="159">
        <f t="shared" si="1"/>
        <v>0</v>
      </c>
      <c r="J7" s="160">
        <v>0.05</v>
      </c>
      <c r="K7" s="159">
        <f t="shared" si="2"/>
        <v>0</v>
      </c>
      <c r="L7" s="159">
        <f t="shared" si="3"/>
        <v>0</v>
      </c>
    </row>
    <row r="8" spans="1:12" s="161" customFormat="1" ht="24.75" customHeight="1">
      <c r="A8" s="157">
        <f t="shared" si="4"/>
        <v>4</v>
      </c>
      <c r="B8" s="110" t="s">
        <v>439</v>
      </c>
      <c r="C8" s="157" t="s">
        <v>209</v>
      </c>
      <c r="D8" s="110">
        <v>15</v>
      </c>
      <c r="E8" s="110">
        <v>80</v>
      </c>
      <c r="F8" s="158">
        <f t="shared" si="0"/>
        <v>95</v>
      </c>
      <c r="G8" s="110" t="s">
        <v>20</v>
      </c>
      <c r="H8" s="159">
        <v>0</v>
      </c>
      <c r="I8" s="159">
        <f t="shared" si="1"/>
        <v>0</v>
      </c>
      <c r="J8" s="160">
        <v>0.08</v>
      </c>
      <c r="K8" s="159">
        <f t="shared" si="2"/>
        <v>0</v>
      </c>
      <c r="L8" s="159">
        <f t="shared" si="3"/>
        <v>0</v>
      </c>
    </row>
    <row r="9" spans="1:12" s="161" customFormat="1" ht="11.25">
      <c r="A9" s="157">
        <f t="shared" si="4"/>
        <v>5</v>
      </c>
      <c r="B9" s="110" t="s">
        <v>440</v>
      </c>
      <c r="C9" s="157" t="s">
        <v>209</v>
      </c>
      <c r="D9" s="110">
        <v>5</v>
      </c>
      <c r="E9" s="110">
        <v>20</v>
      </c>
      <c r="F9" s="158">
        <f t="shared" si="0"/>
        <v>25</v>
      </c>
      <c r="G9" s="110" t="s">
        <v>20</v>
      </c>
      <c r="H9" s="159">
        <v>0</v>
      </c>
      <c r="I9" s="159">
        <f t="shared" si="1"/>
        <v>0</v>
      </c>
      <c r="J9" s="160">
        <v>0.05</v>
      </c>
      <c r="K9" s="159">
        <f t="shared" si="2"/>
        <v>0</v>
      </c>
      <c r="L9" s="159">
        <f t="shared" si="3"/>
        <v>0</v>
      </c>
    </row>
    <row r="10" spans="1:12" s="161" customFormat="1" ht="23.25" customHeight="1">
      <c r="A10" s="157">
        <f t="shared" si="4"/>
        <v>6</v>
      </c>
      <c r="B10" s="110" t="s">
        <v>441</v>
      </c>
      <c r="C10" s="157" t="s">
        <v>442</v>
      </c>
      <c r="D10" s="110">
        <v>1300</v>
      </c>
      <c r="E10" s="110">
        <v>200</v>
      </c>
      <c r="F10" s="158">
        <f t="shared" si="0"/>
        <v>1500</v>
      </c>
      <c r="G10" s="110" t="s">
        <v>20</v>
      </c>
      <c r="H10" s="159">
        <v>0</v>
      </c>
      <c r="I10" s="159">
        <f t="shared" si="1"/>
        <v>0</v>
      </c>
      <c r="J10" s="160">
        <v>0.05</v>
      </c>
      <c r="K10" s="159">
        <f t="shared" si="2"/>
        <v>0</v>
      </c>
      <c r="L10" s="159">
        <f t="shared" si="3"/>
        <v>0</v>
      </c>
    </row>
    <row r="11" spans="1:12" s="161" customFormat="1" ht="33" customHeight="1">
      <c r="A11" s="157">
        <f t="shared" si="4"/>
        <v>7</v>
      </c>
      <c r="B11" s="110" t="s">
        <v>443</v>
      </c>
      <c r="C11" s="157" t="s">
        <v>209</v>
      </c>
      <c r="D11" s="110">
        <v>50</v>
      </c>
      <c r="E11" s="110">
        <v>20</v>
      </c>
      <c r="F11" s="158">
        <f t="shared" si="0"/>
        <v>70</v>
      </c>
      <c r="G11" s="110" t="s">
        <v>38</v>
      </c>
      <c r="H11" s="159">
        <v>0</v>
      </c>
      <c r="I11" s="159">
        <f t="shared" si="1"/>
        <v>0</v>
      </c>
      <c r="J11" s="160">
        <v>0.05</v>
      </c>
      <c r="K11" s="159">
        <f t="shared" si="2"/>
        <v>0</v>
      </c>
      <c r="L11" s="159">
        <f t="shared" si="3"/>
        <v>0</v>
      </c>
    </row>
    <row r="12" spans="1:12" s="161" customFormat="1" ht="42.75" customHeight="1">
      <c r="A12" s="157">
        <f t="shared" si="4"/>
        <v>8</v>
      </c>
      <c r="B12" s="110" t="s">
        <v>444</v>
      </c>
      <c r="C12" s="157" t="s">
        <v>445</v>
      </c>
      <c r="D12" s="110">
        <v>400</v>
      </c>
      <c r="E12" s="110">
        <v>500</v>
      </c>
      <c r="F12" s="158">
        <f t="shared" si="0"/>
        <v>900</v>
      </c>
      <c r="G12" s="110" t="s">
        <v>38</v>
      </c>
      <c r="H12" s="159">
        <v>0</v>
      </c>
      <c r="I12" s="159">
        <f t="shared" si="1"/>
        <v>0</v>
      </c>
      <c r="J12" s="160">
        <v>0.05</v>
      </c>
      <c r="K12" s="159">
        <f t="shared" si="2"/>
        <v>0</v>
      </c>
      <c r="L12" s="159">
        <f t="shared" si="3"/>
        <v>0</v>
      </c>
    </row>
    <row r="13" spans="1:12" s="161" customFormat="1" ht="42.75" customHeight="1">
      <c r="A13" s="157">
        <v>9</v>
      </c>
      <c r="B13" s="110" t="s">
        <v>446</v>
      </c>
      <c r="C13" s="157" t="s">
        <v>447</v>
      </c>
      <c r="D13" s="110">
        <v>70</v>
      </c>
      <c r="E13" s="110">
        <v>30</v>
      </c>
      <c r="F13" s="158">
        <v>80</v>
      </c>
      <c r="G13" s="110" t="s">
        <v>20</v>
      </c>
      <c r="H13" s="159">
        <v>0</v>
      </c>
      <c r="I13" s="159">
        <f t="shared" si="1"/>
        <v>0</v>
      </c>
      <c r="J13" s="160">
        <v>0.05</v>
      </c>
      <c r="K13" s="159">
        <f t="shared" si="2"/>
        <v>0</v>
      </c>
      <c r="L13" s="159">
        <f t="shared" si="3"/>
        <v>0</v>
      </c>
    </row>
    <row r="14" spans="1:12" s="161" customFormat="1" ht="29.25" customHeight="1">
      <c r="A14" s="157">
        <v>10</v>
      </c>
      <c r="B14" s="110" t="s">
        <v>448</v>
      </c>
      <c r="C14" s="157" t="s">
        <v>209</v>
      </c>
      <c r="D14" s="110">
        <v>300</v>
      </c>
      <c r="E14" s="110">
        <v>300</v>
      </c>
      <c r="F14" s="158">
        <f aca="true" t="shared" si="5" ref="F14:F29">SUM(D14+E14)</f>
        <v>600</v>
      </c>
      <c r="G14" s="110" t="s">
        <v>20</v>
      </c>
      <c r="H14" s="159">
        <v>0</v>
      </c>
      <c r="I14" s="159">
        <f t="shared" si="1"/>
        <v>0</v>
      </c>
      <c r="J14" s="160">
        <v>0.05</v>
      </c>
      <c r="K14" s="159">
        <f t="shared" si="2"/>
        <v>0</v>
      </c>
      <c r="L14" s="159">
        <f t="shared" si="3"/>
        <v>0</v>
      </c>
    </row>
    <row r="15" spans="1:12" s="161" customFormat="1" ht="36" customHeight="1">
      <c r="A15" s="157">
        <f>A14+1</f>
        <v>11</v>
      </c>
      <c r="B15" s="110" t="s">
        <v>449</v>
      </c>
      <c r="C15" s="157" t="s">
        <v>209</v>
      </c>
      <c r="D15" s="110">
        <v>100</v>
      </c>
      <c r="E15" s="110">
        <v>600</v>
      </c>
      <c r="F15" s="158">
        <f t="shared" si="5"/>
        <v>700</v>
      </c>
      <c r="G15" s="110" t="s">
        <v>20</v>
      </c>
      <c r="H15" s="159">
        <v>0</v>
      </c>
      <c r="I15" s="159">
        <f t="shared" si="1"/>
        <v>0</v>
      </c>
      <c r="J15" s="160">
        <v>0.05</v>
      </c>
      <c r="K15" s="159">
        <f t="shared" si="2"/>
        <v>0</v>
      </c>
      <c r="L15" s="159">
        <f t="shared" si="3"/>
        <v>0</v>
      </c>
    </row>
    <row r="16" spans="1:12" s="161" customFormat="1" ht="33.75">
      <c r="A16" s="157" t="e">
        <f>#REF!+1</f>
        <v>#REF!</v>
      </c>
      <c r="B16" s="110" t="s">
        <v>450</v>
      </c>
      <c r="C16" s="157" t="s">
        <v>451</v>
      </c>
      <c r="D16" s="110">
        <v>30</v>
      </c>
      <c r="E16" s="110">
        <v>20</v>
      </c>
      <c r="F16" s="158">
        <f t="shared" si="5"/>
        <v>50</v>
      </c>
      <c r="G16" s="110" t="s">
        <v>20</v>
      </c>
      <c r="H16" s="159">
        <v>0</v>
      </c>
      <c r="I16" s="159">
        <f t="shared" si="1"/>
        <v>0</v>
      </c>
      <c r="J16" s="160">
        <v>0.05</v>
      </c>
      <c r="K16" s="159">
        <f t="shared" si="2"/>
        <v>0</v>
      </c>
      <c r="L16" s="159">
        <f t="shared" si="3"/>
        <v>0</v>
      </c>
    </row>
    <row r="17" spans="1:12" s="161" customFormat="1" ht="45">
      <c r="A17" s="157" t="e">
        <f aca="true" t="shared" si="6" ref="A17:A24">A16+1</f>
        <v>#REF!</v>
      </c>
      <c r="B17" s="110" t="s">
        <v>452</v>
      </c>
      <c r="C17" s="161" t="s">
        <v>453</v>
      </c>
      <c r="D17" s="110">
        <v>50</v>
      </c>
      <c r="E17" s="110">
        <v>10</v>
      </c>
      <c r="F17" s="158">
        <f t="shared" si="5"/>
        <v>60</v>
      </c>
      <c r="G17" s="110" t="s">
        <v>20</v>
      </c>
      <c r="H17" s="159">
        <v>0</v>
      </c>
      <c r="I17" s="159">
        <f t="shared" si="1"/>
        <v>0</v>
      </c>
      <c r="J17" s="160">
        <v>0.08</v>
      </c>
      <c r="K17" s="159">
        <f t="shared" si="2"/>
        <v>0</v>
      </c>
      <c r="L17" s="159">
        <f t="shared" si="3"/>
        <v>0</v>
      </c>
    </row>
    <row r="18" spans="1:12" s="161" customFormat="1" ht="11.25">
      <c r="A18" s="157" t="e">
        <f t="shared" si="6"/>
        <v>#REF!</v>
      </c>
      <c r="B18" s="110" t="s">
        <v>454</v>
      </c>
      <c r="C18" s="157" t="s">
        <v>209</v>
      </c>
      <c r="D18" s="110">
        <v>2000</v>
      </c>
      <c r="E18" s="110">
        <v>600</v>
      </c>
      <c r="F18" s="158">
        <f t="shared" si="5"/>
        <v>2600</v>
      </c>
      <c r="G18" s="110" t="s">
        <v>20</v>
      </c>
      <c r="H18" s="159">
        <v>0</v>
      </c>
      <c r="I18" s="159">
        <f t="shared" si="1"/>
        <v>0</v>
      </c>
      <c r="J18" s="160">
        <v>0.05</v>
      </c>
      <c r="K18" s="159">
        <f t="shared" si="2"/>
        <v>0</v>
      </c>
      <c r="L18" s="159">
        <f t="shared" si="3"/>
        <v>0</v>
      </c>
    </row>
    <row r="19" spans="1:12" s="161" customFormat="1" ht="33.75">
      <c r="A19" s="157" t="e">
        <f t="shared" si="6"/>
        <v>#REF!</v>
      </c>
      <c r="B19" s="110" t="s">
        <v>455</v>
      </c>
      <c r="C19" s="157" t="s">
        <v>456</v>
      </c>
      <c r="D19" s="110">
        <v>30</v>
      </c>
      <c r="E19" s="110">
        <v>20</v>
      </c>
      <c r="F19" s="158">
        <f t="shared" si="5"/>
        <v>50</v>
      </c>
      <c r="G19" s="110" t="s">
        <v>20</v>
      </c>
      <c r="H19" s="159">
        <v>0</v>
      </c>
      <c r="I19" s="159">
        <f t="shared" si="1"/>
        <v>0</v>
      </c>
      <c r="J19" s="160">
        <v>0.05</v>
      </c>
      <c r="K19" s="159">
        <f t="shared" si="2"/>
        <v>0</v>
      </c>
      <c r="L19" s="159">
        <f t="shared" si="3"/>
        <v>0</v>
      </c>
    </row>
    <row r="20" spans="1:12" s="161" customFormat="1" ht="11.25">
      <c r="A20" s="157" t="e">
        <f t="shared" si="6"/>
        <v>#REF!</v>
      </c>
      <c r="B20" s="110" t="s">
        <v>457</v>
      </c>
      <c r="C20" s="157" t="s">
        <v>209</v>
      </c>
      <c r="D20" s="110">
        <v>300</v>
      </c>
      <c r="E20" s="110">
        <v>200</v>
      </c>
      <c r="F20" s="158">
        <f t="shared" si="5"/>
        <v>500</v>
      </c>
      <c r="G20" s="110" t="s">
        <v>20</v>
      </c>
      <c r="H20" s="159">
        <v>0</v>
      </c>
      <c r="I20" s="159">
        <f t="shared" si="1"/>
        <v>0</v>
      </c>
      <c r="J20" s="160">
        <v>0.05</v>
      </c>
      <c r="K20" s="159">
        <f t="shared" si="2"/>
        <v>0</v>
      </c>
      <c r="L20" s="159">
        <f t="shared" si="3"/>
        <v>0</v>
      </c>
    </row>
    <row r="21" spans="1:12" s="161" customFormat="1" ht="28.5" customHeight="1">
      <c r="A21" s="157" t="e">
        <f t="shared" si="6"/>
        <v>#REF!</v>
      </c>
      <c r="B21" s="110" t="s">
        <v>458</v>
      </c>
      <c r="C21" s="157" t="s">
        <v>209</v>
      </c>
      <c r="D21" s="110">
        <v>50</v>
      </c>
      <c r="E21" s="110">
        <v>100</v>
      </c>
      <c r="F21" s="158">
        <f t="shared" si="5"/>
        <v>150</v>
      </c>
      <c r="G21" s="110" t="s">
        <v>20</v>
      </c>
      <c r="H21" s="159">
        <v>0</v>
      </c>
      <c r="I21" s="159">
        <f t="shared" si="1"/>
        <v>0</v>
      </c>
      <c r="J21" s="160">
        <v>0.05</v>
      </c>
      <c r="K21" s="159">
        <f t="shared" si="2"/>
        <v>0</v>
      </c>
      <c r="L21" s="159">
        <f t="shared" si="3"/>
        <v>0</v>
      </c>
    </row>
    <row r="22" spans="1:12" s="161" customFormat="1" ht="28.5" customHeight="1">
      <c r="A22" s="157" t="e">
        <f t="shared" si="6"/>
        <v>#REF!</v>
      </c>
      <c r="B22" s="110" t="s">
        <v>459</v>
      </c>
      <c r="C22" s="157" t="s">
        <v>209</v>
      </c>
      <c r="D22" s="110">
        <v>50</v>
      </c>
      <c r="E22" s="110">
        <v>100</v>
      </c>
      <c r="F22" s="158">
        <f t="shared" si="5"/>
        <v>150</v>
      </c>
      <c r="G22" s="110" t="s">
        <v>20</v>
      </c>
      <c r="H22" s="159">
        <v>0</v>
      </c>
      <c r="I22" s="159">
        <f t="shared" si="1"/>
        <v>0</v>
      </c>
      <c r="J22" s="160">
        <v>0.05</v>
      </c>
      <c r="K22" s="159">
        <f t="shared" si="2"/>
        <v>0</v>
      </c>
      <c r="L22" s="159">
        <f t="shared" si="3"/>
        <v>0</v>
      </c>
    </row>
    <row r="23" spans="1:12" s="161" customFormat="1" ht="28.5" customHeight="1">
      <c r="A23" s="157" t="e">
        <f t="shared" si="6"/>
        <v>#REF!</v>
      </c>
      <c r="B23" s="110" t="s">
        <v>460</v>
      </c>
      <c r="C23" s="157" t="s">
        <v>209</v>
      </c>
      <c r="D23" s="110"/>
      <c r="E23" s="110">
        <v>20</v>
      </c>
      <c r="F23" s="158">
        <f t="shared" si="5"/>
        <v>20</v>
      </c>
      <c r="G23" s="110" t="s">
        <v>20</v>
      </c>
      <c r="H23" s="159">
        <v>0</v>
      </c>
      <c r="I23" s="159">
        <f t="shared" si="1"/>
        <v>0</v>
      </c>
      <c r="J23" s="160">
        <v>0.05</v>
      </c>
      <c r="K23" s="159">
        <f t="shared" si="2"/>
        <v>0</v>
      </c>
      <c r="L23" s="159">
        <f t="shared" si="3"/>
        <v>0</v>
      </c>
    </row>
    <row r="24" spans="1:12" s="161" customFormat="1" ht="28.5" customHeight="1">
      <c r="A24" s="157" t="e">
        <f t="shared" si="6"/>
        <v>#REF!</v>
      </c>
      <c r="B24" s="110" t="s">
        <v>461</v>
      </c>
      <c r="C24" s="157" t="s">
        <v>209</v>
      </c>
      <c r="D24" s="110">
        <v>300</v>
      </c>
      <c r="E24" s="110">
        <v>10</v>
      </c>
      <c r="F24" s="158">
        <f t="shared" si="5"/>
        <v>310</v>
      </c>
      <c r="G24" s="110" t="s">
        <v>20</v>
      </c>
      <c r="H24" s="159">
        <v>0</v>
      </c>
      <c r="I24" s="159">
        <f t="shared" si="1"/>
        <v>0</v>
      </c>
      <c r="J24" s="160">
        <v>0.05</v>
      </c>
      <c r="K24" s="159">
        <f t="shared" si="2"/>
        <v>0</v>
      </c>
      <c r="L24" s="159">
        <f t="shared" si="3"/>
        <v>0</v>
      </c>
    </row>
    <row r="25" spans="1:12" s="161" customFormat="1" ht="28.5" customHeight="1">
      <c r="A25" s="157" t="e">
        <f>#REF!+1</f>
        <v>#REF!</v>
      </c>
      <c r="B25" s="110" t="s">
        <v>462</v>
      </c>
      <c r="C25" s="157" t="s">
        <v>209</v>
      </c>
      <c r="D25" s="110">
        <v>800</v>
      </c>
      <c r="E25" s="110">
        <v>500</v>
      </c>
      <c r="F25" s="158">
        <f t="shared" si="5"/>
        <v>1300</v>
      </c>
      <c r="G25" s="110" t="s">
        <v>20</v>
      </c>
      <c r="H25" s="159">
        <v>0</v>
      </c>
      <c r="I25" s="159">
        <f t="shared" si="1"/>
        <v>0</v>
      </c>
      <c r="J25" s="160">
        <v>0.05</v>
      </c>
      <c r="K25" s="159">
        <f t="shared" si="2"/>
        <v>0</v>
      </c>
      <c r="L25" s="159">
        <f t="shared" si="3"/>
        <v>0</v>
      </c>
    </row>
    <row r="26" spans="1:12" s="161" customFormat="1" ht="28.5" customHeight="1">
      <c r="A26" s="157" t="e">
        <f>A25+1</f>
        <v>#REF!</v>
      </c>
      <c r="B26" s="110" t="s">
        <v>463</v>
      </c>
      <c r="C26" s="157" t="s">
        <v>209</v>
      </c>
      <c r="D26" s="110">
        <v>100</v>
      </c>
      <c r="E26" s="110">
        <v>900</v>
      </c>
      <c r="F26" s="158">
        <f t="shared" si="5"/>
        <v>1000</v>
      </c>
      <c r="G26" s="110" t="s">
        <v>38</v>
      </c>
      <c r="H26" s="159">
        <v>0</v>
      </c>
      <c r="I26" s="159">
        <f t="shared" si="1"/>
        <v>0</v>
      </c>
      <c r="J26" s="160">
        <v>0.05</v>
      </c>
      <c r="K26" s="159">
        <f t="shared" si="2"/>
        <v>0</v>
      </c>
      <c r="L26" s="159">
        <f t="shared" si="3"/>
        <v>0</v>
      </c>
    </row>
    <row r="27" spans="1:12" s="161" customFormat="1" ht="28.5" customHeight="1">
      <c r="A27" s="157" t="e">
        <f>A26+1</f>
        <v>#REF!</v>
      </c>
      <c r="B27" s="110" t="s">
        <v>464</v>
      </c>
      <c r="C27" s="157" t="s">
        <v>209</v>
      </c>
      <c r="D27" s="110">
        <v>100</v>
      </c>
      <c r="E27" s="110">
        <v>50</v>
      </c>
      <c r="F27" s="158">
        <f t="shared" si="5"/>
        <v>150</v>
      </c>
      <c r="G27" s="110" t="s">
        <v>20</v>
      </c>
      <c r="H27" s="159">
        <v>0</v>
      </c>
      <c r="I27" s="159">
        <f t="shared" si="1"/>
        <v>0</v>
      </c>
      <c r="J27" s="160">
        <v>0.05</v>
      </c>
      <c r="K27" s="159">
        <f t="shared" si="2"/>
        <v>0</v>
      </c>
      <c r="L27" s="159">
        <f t="shared" si="3"/>
        <v>0</v>
      </c>
    </row>
    <row r="28" spans="1:12" s="161" customFormat="1" ht="28.5" customHeight="1">
      <c r="A28" s="157" t="e">
        <f>A27+1</f>
        <v>#REF!</v>
      </c>
      <c r="B28" s="110" t="s">
        <v>465</v>
      </c>
      <c r="C28" s="157" t="s">
        <v>466</v>
      </c>
      <c r="D28" s="110">
        <v>500</v>
      </c>
      <c r="E28" s="110">
        <v>50</v>
      </c>
      <c r="F28" s="158">
        <f t="shared" si="5"/>
        <v>550</v>
      </c>
      <c r="G28" s="110" t="s">
        <v>467</v>
      </c>
      <c r="H28" s="159">
        <v>0</v>
      </c>
      <c r="I28" s="159">
        <f t="shared" si="1"/>
        <v>0</v>
      </c>
      <c r="J28" s="160">
        <v>0.05</v>
      </c>
      <c r="K28" s="159">
        <f t="shared" si="2"/>
        <v>0</v>
      </c>
      <c r="L28" s="159">
        <f t="shared" si="3"/>
        <v>0</v>
      </c>
    </row>
    <row r="29" spans="1:12" s="161" customFormat="1" ht="22.5">
      <c r="A29" s="157" t="e">
        <f>A28+1</f>
        <v>#REF!</v>
      </c>
      <c r="B29" s="110" t="s">
        <v>468</v>
      </c>
      <c r="C29" s="157" t="s">
        <v>469</v>
      </c>
      <c r="D29" s="110">
        <v>1200</v>
      </c>
      <c r="E29" s="110">
        <v>50</v>
      </c>
      <c r="F29" s="158">
        <f t="shared" si="5"/>
        <v>1250</v>
      </c>
      <c r="G29" s="110" t="s">
        <v>38</v>
      </c>
      <c r="H29" s="159">
        <v>0</v>
      </c>
      <c r="I29" s="159">
        <f t="shared" si="1"/>
        <v>0</v>
      </c>
      <c r="J29" s="160">
        <v>0.05</v>
      </c>
      <c r="K29" s="159">
        <f t="shared" si="2"/>
        <v>0</v>
      </c>
      <c r="L29" s="159">
        <f t="shared" si="3"/>
        <v>0</v>
      </c>
    </row>
    <row r="30" spans="1:12" s="161" customFormat="1" ht="33.75">
      <c r="A30" s="157"/>
      <c r="B30" s="110" t="s">
        <v>470</v>
      </c>
      <c r="C30" s="157" t="s">
        <v>471</v>
      </c>
      <c r="D30" s="110">
        <v>50</v>
      </c>
      <c r="E30" s="110">
        <v>0</v>
      </c>
      <c r="F30" s="158">
        <v>50</v>
      </c>
      <c r="G30" s="110" t="s">
        <v>38</v>
      </c>
      <c r="H30" s="159">
        <v>0</v>
      </c>
      <c r="I30" s="159">
        <f t="shared" si="1"/>
        <v>0</v>
      </c>
      <c r="J30" s="160">
        <v>0.05</v>
      </c>
      <c r="K30" s="159">
        <f t="shared" si="2"/>
        <v>0</v>
      </c>
      <c r="L30" s="159">
        <f t="shared" si="3"/>
        <v>0</v>
      </c>
    </row>
    <row r="31" spans="1:12" s="161" customFormat="1" ht="28.5" customHeight="1">
      <c r="A31" s="157" t="e">
        <f>A29+1</f>
        <v>#REF!</v>
      </c>
      <c r="B31" s="110" t="s">
        <v>472</v>
      </c>
      <c r="C31" s="157" t="s">
        <v>473</v>
      </c>
      <c r="D31" s="110">
        <v>300</v>
      </c>
      <c r="E31" s="110">
        <v>200</v>
      </c>
      <c r="F31" s="158">
        <f>SUM(D31+E31)</f>
        <v>500</v>
      </c>
      <c r="G31" s="110" t="s">
        <v>38</v>
      </c>
      <c r="H31" s="159">
        <v>0</v>
      </c>
      <c r="I31" s="159">
        <f t="shared" si="1"/>
        <v>0</v>
      </c>
      <c r="J31" s="160">
        <v>0.05</v>
      </c>
      <c r="K31" s="159">
        <f t="shared" si="2"/>
        <v>0</v>
      </c>
      <c r="L31" s="159">
        <f t="shared" si="3"/>
        <v>0</v>
      </c>
    </row>
    <row r="32" spans="1:12" s="161" customFormat="1" ht="28.5" customHeight="1">
      <c r="A32" s="157" t="e">
        <f>A31+1</f>
        <v>#REF!</v>
      </c>
      <c r="B32" s="110" t="s">
        <v>474</v>
      </c>
      <c r="C32" s="157" t="s">
        <v>209</v>
      </c>
      <c r="D32" s="110">
        <v>400</v>
      </c>
      <c r="E32" s="110">
        <v>200</v>
      </c>
      <c r="F32" s="158">
        <f>SUM(D32+E32)</f>
        <v>600</v>
      </c>
      <c r="G32" s="110" t="s">
        <v>20</v>
      </c>
      <c r="H32" s="159">
        <v>0</v>
      </c>
      <c r="I32" s="159">
        <f t="shared" si="1"/>
        <v>0</v>
      </c>
      <c r="J32" s="160">
        <v>0.05</v>
      </c>
      <c r="K32" s="159">
        <f t="shared" si="2"/>
        <v>0</v>
      </c>
      <c r="L32" s="159">
        <f t="shared" si="3"/>
        <v>0</v>
      </c>
    </row>
    <row r="33" spans="1:12" s="161" customFormat="1" ht="28.5" customHeight="1">
      <c r="A33" s="157" t="e">
        <f>A32+1</f>
        <v>#REF!</v>
      </c>
      <c r="B33" s="110" t="s">
        <v>475</v>
      </c>
      <c r="C33" s="157" t="s">
        <v>476</v>
      </c>
      <c r="D33" s="110">
        <v>250</v>
      </c>
      <c r="E33" s="110">
        <v>100</v>
      </c>
      <c r="F33" s="158">
        <f>SUM(D33+E33)</f>
        <v>350</v>
      </c>
      <c r="G33" s="110" t="s">
        <v>467</v>
      </c>
      <c r="H33" s="159">
        <v>0</v>
      </c>
      <c r="I33" s="159">
        <f t="shared" si="1"/>
        <v>0</v>
      </c>
      <c r="J33" s="160">
        <v>0.05</v>
      </c>
      <c r="K33" s="159">
        <f t="shared" si="2"/>
        <v>0</v>
      </c>
      <c r="L33" s="159">
        <f t="shared" si="3"/>
        <v>0</v>
      </c>
    </row>
    <row r="34" spans="1:12" s="161" customFormat="1" ht="28.5" customHeight="1">
      <c r="A34" s="157">
        <v>31</v>
      </c>
      <c r="B34" s="110" t="s">
        <v>477</v>
      </c>
      <c r="C34" s="157"/>
      <c r="D34" s="110">
        <v>20</v>
      </c>
      <c r="E34" s="110">
        <v>0</v>
      </c>
      <c r="F34" s="158">
        <v>20</v>
      </c>
      <c r="G34" s="110" t="s">
        <v>20</v>
      </c>
      <c r="H34" s="159">
        <v>0</v>
      </c>
      <c r="I34" s="162">
        <f t="shared" si="1"/>
        <v>0</v>
      </c>
      <c r="J34" s="160">
        <v>0.05</v>
      </c>
      <c r="K34" s="162">
        <f t="shared" si="2"/>
        <v>0</v>
      </c>
      <c r="L34" s="162">
        <f t="shared" si="3"/>
        <v>0</v>
      </c>
    </row>
    <row r="35" spans="1:12" s="161" customFormat="1" ht="28.5" customHeight="1">
      <c r="A35" s="157">
        <v>32</v>
      </c>
      <c r="B35" s="110" t="s">
        <v>478</v>
      </c>
      <c r="C35" s="157"/>
      <c r="D35" s="110">
        <v>150</v>
      </c>
      <c r="E35" s="110">
        <v>50</v>
      </c>
      <c r="F35" s="158">
        <v>50</v>
      </c>
      <c r="G35" s="110" t="s">
        <v>20</v>
      </c>
      <c r="H35" s="159">
        <v>0</v>
      </c>
      <c r="I35" s="162">
        <f t="shared" si="1"/>
        <v>0</v>
      </c>
      <c r="J35" s="160">
        <v>0.05</v>
      </c>
      <c r="K35" s="159">
        <f t="shared" si="2"/>
        <v>0</v>
      </c>
      <c r="L35" s="162">
        <f t="shared" si="3"/>
        <v>0</v>
      </c>
    </row>
    <row r="36" spans="1:12" s="161" customFormat="1" ht="28.5" customHeight="1">
      <c r="A36" s="157">
        <v>33</v>
      </c>
      <c r="B36" s="110" t="s">
        <v>479</v>
      </c>
      <c r="C36" s="157"/>
      <c r="D36" s="110">
        <v>50</v>
      </c>
      <c r="E36" s="110">
        <v>10</v>
      </c>
      <c r="F36" s="158">
        <v>50</v>
      </c>
      <c r="G36" s="110" t="s">
        <v>20</v>
      </c>
      <c r="H36" s="159">
        <v>0</v>
      </c>
      <c r="I36" s="162">
        <f t="shared" si="1"/>
        <v>0</v>
      </c>
      <c r="J36" s="160">
        <v>0.05</v>
      </c>
      <c r="K36" s="159">
        <f t="shared" si="2"/>
        <v>0</v>
      </c>
      <c r="L36" s="162">
        <f t="shared" si="3"/>
        <v>0</v>
      </c>
    </row>
    <row r="37" spans="1:12" s="161" customFormat="1" ht="28.5" customHeight="1">
      <c r="A37" s="157">
        <v>34</v>
      </c>
      <c r="B37" s="110" t="s">
        <v>480</v>
      </c>
      <c r="C37" s="157" t="s">
        <v>209</v>
      </c>
      <c r="D37" s="110">
        <v>100</v>
      </c>
      <c r="E37" s="110">
        <v>30</v>
      </c>
      <c r="F37" s="158">
        <f>SUM(D37+E37)</f>
        <v>130</v>
      </c>
      <c r="G37" s="110" t="s">
        <v>38</v>
      </c>
      <c r="H37" s="159">
        <v>0</v>
      </c>
      <c r="I37" s="159">
        <f t="shared" si="1"/>
        <v>0</v>
      </c>
      <c r="J37" s="160">
        <v>0.05</v>
      </c>
      <c r="K37" s="159">
        <f t="shared" si="2"/>
        <v>0</v>
      </c>
      <c r="L37" s="159">
        <f t="shared" si="3"/>
        <v>0</v>
      </c>
    </row>
    <row r="38" spans="1:12" s="163" customFormat="1" ht="35.25" customHeight="1">
      <c r="A38" s="253" t="s">
        <v>230</v>
      </c>
      <c r="B38" s="253"/>
      <c r="C38" s="253"/>
      <c r="D38" s="253"/>
      <c r="E38" s="253"/>
      <c r="F38" s="253"/>
      <c r="G38" s="253"/>
      <c r="H38" s="164">
        <v>0</v>
      </c>
      <c r="I38" s="119">
        <f>SUM(I5:I37)</f>
        <v>0</v>
      </c>
      <c r="J38" s="165" t="s">
        <v>231</v>
      </c>
      <c r="K38" s="164">
        <f>SUM(K5:K37)</f>
        <v>0</v>
      </c>
      <c r="L38" s="164">
        <f>SUM(L5:L37)</f>
        <v>0</v>
      </c>
    </row>
    <row r="39" spans="1:12" ht="14.25">
      <c r="A39" s="166"/>
      <c r="B39" s="166"/>
      <c r="C39" s="166"/>
      <c r="D39" s="167"/>
      <c r="E39" s="168"/>
      <c r="F39" s="168"/>
      <c r="G39" s="168"/>
      <c r="H39" s="168"/>
      <c r="I39" s="169"/>
      <c r="J39" s="170"/>
      <c r="K39" s="168"/>
      <c r="L39" s="168"/>
    </row>
    <row r="40" spans="1:12" ht="14.25">
      <c r="A40" s="257" t="s">
        <v>481</v>
      </c>
      <c r="B40" s="257"/>
      <c r="C40" s="257"/>
      <c r="D40" s="257"/>
      <c r="E40" s="257"/>
      <c r="F40" s="257"/>
      <c r="G40" s="257"/>
      <c r="H40" s="257"/>
      <c r="I40" s="258" t="s">
        <v>482</v>
      </c>
      <c r="J40" s="258"/>
      <c r="K40" s="258"/>
      <c r="L40" s="258"/>
    </row>
    <row r="41" spans="1:12" ht="14.25">
      <c r="A41" s="257" t="s">
        <v>483</v>
      </c>
      <c r="B41" s="257"/>
      <c r="C41" s="257"/>
      <c r="D41" s="257"/>
      <c r="E41" s="257"/>
      <c r="F41" s="257"/>
      <c r="G41" s="257"/>
      <c r="H41" s="257"/>
      <c r="I41" s="212"/>
      <c r="J41" s="213" t="s">
        <v>51</v>
      </c>
      <c r="K41" s="214"/>
      <c r="L41" s="215"/>
    </row>
    <row r="42" spans="1:12" ht="12.75" customHeight="1">
      <c r="A42" s="231" t="s">
        <v>520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</row>
    <row r="43" spans="2:12" ht="14.25">
      <c r="B43"/>
      <c r="C43"/>
      <c r="D43"/>
      <c r="E43" s="1"/>
      <c r="F43"/>
      <c r="G43"/>
      <c r="H43"/>
      <c r="I43"/>
      <c r="K43"/>
      <c r="L43"/>
    </row>
    <row r="44" spans="2:12" ht="14.25">
      <c r="B44" s="252"/>
      <c r="C44" s="252"/>
      <c r="D44" s="252"/>
      <c r="E44" s="47"/>
      <c r="F44" s="171"/>
      <c r="G44" s="171"/>
      <c r="H44" s="171"/>
      <c r="I44" s="171"/>
      <c r="J44" s="172"/>
      <c r="K44" s="171"/>
      <c r="L44" s="171"/>
    </row>
    <row r="45" spans="2:12" ht="14.25">
      <c r="B45" s="234"/>
      <c r="C45" s="234"/>
      <c r="D45" s="234"/>
      <c r="E45" s="47"/>
      <c r="F45" s="173"/>
      <c r="G45" s="173"/>
      <c r="H45" s="173"/>
      <c r="I45" s="173"/>
      <c r="J45" s="172"/>
      <c r="K45" s="173"/>
      <c r="L45" s="173"/>
    </row>
  </sheetData>
  <sheetProtection selectLockedCells="1" selectUnlockedCells="1"/>
  <mergeCells count="20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41:H41"/>
    <mergeCell ref="A42:L42"/>
    <mergeCell ref="B44:D44"/>
    <mergeCell ref="B45:D45"/>
    <mergeCell ref="A40:H40"/>
    <mergeCell ref="I40:L40"/>
    <mergeCell ref="J3:J4"/>
    <mergeCell ref="K3:K4"/>
    <mergeCell ref="L3:L4"/>
    <mergeCell ref="A38:G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M21" sqref="M21"/>
    </sheetView>
  </sheetViews>
  <sheetFormatPr defaultColWidth="9.00390625" defaultRowHeight="14.25"/>
  <cols>
    <col min="1" max="1" width="5.625" style="10" customWidth="1"/>
    <col min="2" max="2" width="10.75390625" style="10" customWidth="1"/>
    <col min="3" max="3" width="13.125" style="10" customWidth="1"/>
    <col min="4" max="6" width="10.75390625" style="77" customWidth="1"/>
    <col min="7" max="7" width="10.75390625" style="10" customWidth="1"/>
    <col min="8" max="9" width="12.75390625" style="10" customWidth="1"/>
    <col min="10" max="11" width="10.75390625" style="10" customWidth="1"/>
    <col min="12" max="12" width="17.75390625" style="10" customWidth="1"/>
    <col min="13" max="13" width="10.75390625" style="0" customWidth="1"/>
  </cols>
  <sheetData>
    <row r="1" spans="1:12" ht="12.7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0.75" customHeight="1">
      <c r="A2" s="16" t="s">
        <v>504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61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89"/>
    </row>
    <row r="4" spans="1:13" s="161" customFormat="1" ht="61.5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  <c r="M4" s="189"/>
    </row>
    <row r="5" spans="1:13" s="161" customFormat="1" ht="22.5">
      <c r="A5" s="190">
        <v>1</v>
      </c>
      <c r="B5" s="190" t="s">
        <v>484</v>
      </c>
      <c r="C5" s="190" t="s">
        <v>519</v>
      </c>
      <c r="D5" s="190">
        <v>19000</v>
      </c>
      <c r="E5" s="191">
        <v>4000</v>
      </c>
      <c r="F5" s="192">
        <f>SUM(D5+E5)</f>
        <v>23000</v>
      </c>
      <c r="G5" s="190" t="s">
        <v>20</v>
      </c>
      <c r="H5" s="193">
        <v>0</v>
      </c>
      <c r="I5" s="194">
        <f>SUM(F5*H5)</f>
        <v>0</v>
      </c>
      <c r="J5" s="195">
        <v>0.05</v>
      </c>
      <c r="K5" s="193">
        <f>SUM(I5*J5)</f>
        <v>0</v>
      </c>
      <c r="L5" s="193">
        <f>SUM(I5+K5)</f>
        <v>0</v>
      </c>
      <c r="M5" s="189"/>
    </row>
    <row r="6" spans="1:13" s="208" customFormat="1" ht="27" customHeight="1">
      <c r="A6" s="256" t="s">
        <v>230</v>
      </c>
      <c r="B6" s="256"/>
      <c r="C6" s="256"/>
      <c r="D6" s="256"/>
      <c r="E6" s="256"/>
      <c r="F6" s="256"/>
      <c r="G6" s="256"/>
      <c r="H6" s="205"/>
      <c r="I6" s="206">
        <f>SUM(I5:I5)</f>
        <v>0</v>
      </c>
      <c r="J6" s="191" t="s">
        <v>209</v>
      </c>
      <c r="K6" s="207">
        <f>SUM(K5:K5)</f>
        <v>0</v>
      </c>
      <c r="L6" s="205">
        <f>SUM(L5:L5)</f>
        <v>0</v>
      </c>
      <c r="M6" s="197"/>
    </row>
    <row r="7" spans="1:13" s="161" customFormat="1" ht="11.25">
      <c r="A7" s="189"/>
      <c r="B7" s="189"/>
      <c r="C7" s="189"/>
      <c r="D7" s="189"/>
      <c r="E7" s="197"/>
      <c r="F7" s="197"/>
      <c r="G7" s="189"/>
      <c r="H7" s="189"/>
      <c r="I7" s="189"/>
      <c r="J7" s="189"/>
      <c r="K7" s="189"/>
      <c r="L7" s="189"/>
      <c r="M7" s="189"/>
    </row>
    <row r="8" spans="1:12" s="32" customFormat="1" ht="33.75" customHeight="1">
      <c r="A8" s="257" t="s">
        <v>481</v>
      </c>
      <c r="B8" s="257"/>
      <c r="C8" s="257"/>
      <c r="D8" s="257"/>
      <c r="E8" s="257"/>
      <c r="F8" s="257"/>
      <c r="G8" s="257"/>
      <c r="H8" s="257"/>
      <c r="I8" s="232" t="s">
        <v>482</v>
      </c>
      <c r="J8" s="232"/>
      <c r="K8" s="232"/>
      <c r="L8" s="232"/>
    </row>
    <row r="9" spans="1:12" s="32" customFormat="1" ht="33.75" customHeight="1">
      <c r="A9" s="257" t="s">
        <v>485</v>
      </c>
      <c r="B9" s="257"/>
      <c r="C9" s="257"/>
      <c r="D9" s="257"/>
      <c r="E9" s="257"/>
      <c r="F9" s="257"/>
      <c r="G9" s="257"/>
      <c r="H9" s="257"/>
      <c r="I9" s="212"/>
      <c r="J9" s="213" t="s">
        <v>486</v>
      </c>
      <c r="K9" s="214"/>
      <c r="L9" s="215"/>
    </row>
    <row r="10" spans="2:13" s="161" customFormat="1" ht="12.75" customHeight="1">
      <c r="B10" s="231" t="s">
        <v>521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1" s="161" customFormat="1" ht="11.25"/>
    <row r="12" s="161" customFormat="1" ht="10.5" customHeight="1">
      <c r="I12" s="208"/>
    </row>
    <row r="13" spans="2:12" s="161" customFormat="1" ht="11.25">
      <c r="B13" s="255"/>
      <c r="C13" s="255"/>
      <c r="D13" s="255"/>
      <c r="E13" s="208"/>
      <c r="F13" s="208"/>
      <c r="G13" s="208"/>
      <c r="H13" s="208"/>
      <c r="I13" s="208"/>
      <c r="J13" s="208"/>
      <c r="K13" s="208"/>
      <c r="L13" s="208"/>
    </row>
    <row r="14" spans="2:12" s="161" customFormat="1" ht="11.25">
      <c r="B14" s="255"/>
      <c r="C14" s="255"/>
      <c r="D14" s="255"/>
      <c r="E14" s="208"/>
      <c r="F14" s="208"/>
      <c r="G14" s="208"/>
      <c r="H14" s="208"/>
      <c r="I14" s="208"/>
      <c r="J14" s="208"/>
      <c r="K14" s="208"/>
      <c r="L14" s="208"/>
    </row>
    <row r="15" s="161" customFormat="1" ht="11.25"/>
    <row r="16" s="161" customFormat="1" ht="11.25"/>
    <row r="17" s="161" customFormat="1" ht="11.25"/>
    <row r="18" s="161" customFormat="1" ht="11.25"/>
    <row r="19" s="161" customFormat="1" ht="11.25"/>
    <row r="20" s="161" customFormat="1" ht="11.25"/>
    <row r="21" s="161" customFormat="1" ht="11.25"/>
    <row r="22" s="161" customFormat="1" ht="11.25"/>
    <row r="23" s="161" customFormat="1" ht="11.25"/>
    <row r="24" s="161" customFormat="1" ht="11.25"/>
    <row r="25" s="161" customFormat="1" ht="11.25"/>
    <row r="26" s="161" customFormat="1" ht="11.25"/>
    <row r="27" s="161" customFormat="1" ht="11.25"/>
    <row r="28" s="161" customFormat="1" ht="11.25"/>
    <row r="29" s="161" customFormat="1" ht="11.25"/>
    <row r="30" s="161" customFormat="1" ht="11.25"/>
    <row r="31" s="161" customFormat="1" ht="11.25"/>
    <row r="32" s="161" customFormat="1" ht="11.25"/>
    <row r="33" s="161" customFormat="1" ht="11.25"/>
    <row r="34" s="161" customFormat="1" ht="11.25"/>
    <row r="35" s="161" customFormat="1" ht="11.25"/>
    <row r="36" s="161" customFormat="1" ht="11.25"/>
    <row r="37" s="161" customFormat="1" ht="11.25"/>
    <row r="38" s="161" customFormat="1" ht="11.25"/>
    <row r="39" s="161" customFormat="1" ht="11.25"/>
    <row r="40" s="161" customFormat="1" ht="11.25"/>
  </sheetData>
  <sheetProtection selectLockedCells="1" selectUnlockedCells="1"/>
  <mergeCells count="20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9:H9"/>
    <mergeCell ref="B10:M10"/>
    <mergeCell ref="B13:D13"/>
    <mergeCell ref="B14:D14"/>
    <mergeCell ref="A8:H8"/>
    <mergeCell ref="I8:L8"/>
    <mergeCell ref="J3:J4"/>
    <mergeCell ref="K3:K4"/>
    <mergeCell ref="L3:L4"/>
    <mergeCell ref="A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Q37" sqref="Q37"/>
    </sheetView>
  </sheetViews>
  <sheetFormatPr defaultColWidth="9.00390625" defaultRowHeight="14.25"/>
  <cols>
    <col min="1" max="1" width="5.625" style="10" customWidth="1"/>
    <col min="2" max="2" width="10.75390625" style="10" customWidth="1"/>
    <col min="3" max="3" width="13.125" style="10" customWidth="1"/>
    <col min="4" max="6" width="10.75390625" style="77" customWidth="1"/>
    <col min="7" max="7" width="10.75390625" style="10" customWidth="1"/>
    <col min="8" max="9" width="12.75390625" style="10" customWidth="1"/>
    <col min="10" max="11" width="10.75390625" style="10" customWidth="1"/>
    <col min="12" max="12" width="17.75390625" style="10" customWidth="1"/>
    <col min="13" max="13" width="10.75390625" style="0" customWidth="1"/>
  </cols>
  <sheetData>
    <row r="1" spans="1:12" ht="12.7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0.75" customHeight="1">
      <c r="A2" s="16" t="s">
        <v>505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61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89"/>
    </row>
    <row r="4" spans="1:13" s="161" customFormat="1" ht="61.5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  <c r="M4" s="189"/>
    </row>
    <row r="5" spans="1:13" s="161" customFormat="1" ht="38.25" customHeight="1">
      <c r="A5" s="190">
        <v>1</v>
      </c>
      <c r="B5" s="190" t="s">
        <v>487</v>
      </c>
      <c r="C5" s="190" t="s">
        <v>19</v>
      </c>
      <c r="D5" s="190">
        <v>18000</v>
      </c>
      <c r="E5" s="191">
        <v>4000</v>
      </c>
      <c r="F5" s="192">
        <f>SUM(D5+E5)</f>
        <v>22000</v>
      </c>
      <c r="G5" s="190" t="s">
        <v>38</v>
      </c>
      <c r="H5" s="193">
        <v>0</v>
      </c>
      <c r="I5" s="194">
        <f>SUM(F5*H5)</f>
        <v>0</v>
      </c>
      <c r="J5" s="195">
        <v>0.05</v>
      </c>
      <c r="K5" s="193">
        <f>SUM(I5*J5)</f>
        <v>0</v>
      </c>
      <c r="L5" s="193">
        <f>SUM(I5+K5)</f>
        <v>0</v>
      </c>
      <c r="M5" s="189"/>
    </row>
    <row r="6" spans="1:13" s="208" customFormat="1" ht="27" customHeight="1">
      <c r="A6" s="256" t="s">
        <v>230</v>
      </c>
      <c r="B6" s="256"/>
      <c r="C6" s="256"/>
      <c r="D6" s="256"/>
      <c r="E6" s="256"/>
      <c r="F6" s="256"/>
      <c r="G6" s="256"/>
      <c r="H6" s="205"/>
      <c r="I6" s="206">
        <f>SUM(I5:I5)</f>
        <v>0</v>
      </c>
      <c r="J6" s="191" t="s">
        <v>209</v>
      </c>
      <c r="K6" s="207">
        <f>SUM(K5:K5)</f>
        <v>0</v>
      </c>
      <c r="L6" s="205">
        <f>SUM(L5:L5)</f>
        <v>0</v>
      </c>
      <c r="M6" s="197"/>
    </row>
    <row r="7" spans="1:13" s="161" customFormat="1" ht="11.25">
      <c r="A7" s="189"/>
      <c r="B7" s="189"/>
      <c r="C7" s="189"/>
      <c r="D7" s="189"/>
      <c r="E7" s="197"/>
      <c r="F7" s="197"/>
      <c r="G7" s="189"/>
      <c r="H7" s="189"/>
      <c r="I7" s="189"/>
      <c r="J7" s="189"/>
      <c r="K7" s="189"/>
      <c r="L7" s="189"/>
      <c r="M7" s="189"/>
    </row>
    <row r="8" spans="1:13" s="211" customFormat="1" ht="11.25">
      <c r="A8" s="209"/>
      <c r="B8" s="209"/>
      <c r="C8" s="209"/>
      <c r="D8" s="209"/>
      <c r="E8" s="210"/>
      <c r="F8" s="210"/>
      <c r="G8" s="209"/>
      <c r="H8" s="209"/>
      <c r="I8" s="209"/>
      <c r="J8" s="209"/>
      <c r="K8" s="209"/>
      <c r="L8" s="209"/>
      <c r="M8" s="209"/>
    </row>
    <row r="9" spans="1:13" s="161" customFormat="1" ht="11.25">
      <c r="A9" s="189"/>
      <c r="B9" s="189"/>
      <c r="C9" s="189"/>
      <c r="D9" s="189"/>
      <c r="E9" s="197"/>
      <c r="F9" s="197"/>
      <c r="G9" s="189"/>
      <c r="H9" s="189"/>
      <c r="I9" s="189"/>
      <c r="J9" s="189"/>
      <c r="K9" s="189"/>
      <c r="L9" s="189"/>
      <c r="M9" s="189"/>
    </row>
    <row r="10" s="161" customFormat="1" ht="11.25"/>
    <row r="11" s="161" customFormat="1" ht="11.25"/>
    <row r="12" s="161" customFormat="1" ht="10.5" customHeight="1">
      <c r="I12" s="208"/>
    </row>
    <row r="13" spans="2:12" s="161" customFormat="1" ht="11.25">
      <c r="B13" s="255"/>
      <c r="C13" s="255"/>
      <c r="D13" s="255"/>
      <c r="E13" s="208"/>
      <c r="F13" s="208"/>
      <c r="G13" s="208"/>
      <c r="H13" s="208"/>
      <c r="I13" s="208"/>
      <c r="J13" s="208"/>
      <c r="K13" s="208"/>
      <c r="L13" s="208"/>
    </row>
    <row r="14" spans="2:12" s="161" customFormat="1" ht="11.25">
      <c r="B14" s="255"/>
      <c r="C14" s="255"/>
      <c r="D14" s="255"/>
      <c r="E14" s="208"/>
      <c r="F14" s="208"/>
      <c r="G14" s="208"/>
      <c r="H14" s="208"/>
      <c r="I14" s="208"/>
      <c r="J14" s="208"/>
      <c r="K14" s="208"/>
      <c r="L14" s="208"/>
    </row>
    <row r="15" s="161" customFormat="1" ht="11.25"/>
    <row r="16" s="161" customFormat="1" ht="11.25"/>
    <row r="17" s="161" customFormat="1" ht="11.25"/>
    <row r="18" s="161" customFormat="1" ht="11.25"/>
    <row r="19" s="161" customFormat="1" ht="11.25"/>
    <row r="20" s="161" customFormat="1" ht="11.25"/>
    <row r="21" s="161" customFormat="1" ht="11.25"/>
    <row r="22" s="161" customFormat="1" ht="11.25"/>
    <row r="23" s="161" customFormat="1" ht="11.25"/>
    <row r="24" s="161" customFormat="1" ht="11.25"/>
    <row r="25" s="161" customFormat="1" ht="11.25"/>
    <row r="26" s="161" customFormat="1" ht="11.25"/>
    <row r="27" s="161" customFormat="1" ht="11.25"/>
    <row r="28" s="161" customFormat="1" ht="11.25"/>
    <row r="29" s="161" customFormat="1" ht="11.25"/>
    <row r="30" s="161" customFormat="1" ht="11.25"/>
    <row r="31" s="161" customFormat="1" ht="11.25"/>
    <row r="32" s="161" customFormat="1" ht="11.25"/>
    <row r="33" s="161" customFormat="1" ht="11.25"/>
    <row r="34" s="161" customFormat="1" ht="11.25"/>
    <row r="35" s="161" customFormat="1" ht="11.25"/>
    <row r="36" s="161" customFormat="1" ht="11.25"/>
    <row r="37" s="161" customFormat="1" ht="11.25"/>
    <row r="38" s="161" customFormat="1" ht="11.25"/>
    <row r="39" s="161" customFormat="1" ht="11.25"/>
    <row r="40" s="161" customFormat="1" ht="11.25"/>
  </sheetData>
  <sheetProtection selectLockedCells="1" selectUnlockedCells="1"/>
  <mergeCells count="16">
    <mergeCell ref="L3:L4"/>
    <mergeCell ref="A6:G6"/>
    <mergeCell ref="A1:L1"/>
    <mergeCell ref="A3:A4"/>
    <mergeCell ref="B3:B4"/>
    <mergeCell ref="C3:C4"/>
    <mergeCell ref="D3:D4"/>
    <mergeCell ref="E3:E4"/>
    <mergeCell ref="F3:F4"/>
    <mergeCell ref="G3:G4"/>
    <mergeCell ref="B13:D13"/>
    <mergeCell ref="B14:D14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0">
      <selection activeCell="O15" sqref="O15"/>
    </sheetView>
  </sheetViews>
  <sheetFormatPr defaultColWidth="9.00390625" defaultRowHeight="14.25"/>
  <cols>
    <col min="1" max="1" width="5.125" style="10" customWidth="1"/>
    <col min="2" max="2" width="23.875" style="10" customWidth="1"/>
    <col min="3" max="4" width="10.75390625" style="10" customWidth="1"/>
    <col min="5" max="5" width="10.50390625" style="10" customWidth="1"/>
    <col min="6" max="6" width="8.75390625" style="11" customWidth="1"/>
    <col min="7" max="7" width="6.875" style="10" customWidth="1"/>
    <col min="8" max="8" width="10.00390625" style="10" customWidth="1"/>
    <col min="9" max="9" width="10.125" style="12" customWidth="1"/>
    <col min="10" max="10" width="8.25390625" style="10" customWidth="1"/>
    <col min="11" max="11" width="11.625" style="10" customWidth="1"/>
    <col min="12" max="12" width="13.625" style="10" customWidth="1"/>
    <col min="13" max="13" width="10.75390625" style="0" customWidth="1"/>
  </cols>
  <sheetData>
    <row r="1" spans="1:13" s="15" customFormat="1" ht="12.75" customHeight="1">
      <c r="A1" s="235" t="s">
        <v>528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4"/>
    </row>
    <row r="2" spans="1:13" s="15" customFormat="1" ht="33" customHeight="1">
      <c r="A2" s="16" t="s">
        <v>491</v>
      </c>
      <c r="B2" s="13"/>
      <c r="C2" s="13"/>
      <c r="D2" s="13"/>
      <c r="E2" s="13"/>
      <c r="F2" s="13"/>
      <c r="G2" s="13"/>
      <c r="H2" s="13"/>
      <c r="I2" s="13"/>
      <c r="J2" s="17"/>
      <c r="K2"/>
      <c r="L2" s="18"/>
      <c r="M2" s="14"/>
    </row>
    <row r="3" spans="1:13" ht="24.75" customHeight="1">
      <c r="A3" s="236" t="s">
        <v>6</v>
      </c>
      <c r="B3" s="236" t="s">
        <v>7</v>
      </c>
      <c r="C3" s="236" t="s">
        <v>8</v>
      </c>
      <c r="D3" s="236" t="s">
        <v>9</v>
      </c>
      <c r="E3" s="236" t="s">
        <v>10</v>
      </c>
      <c r="F3" s="238" t="s">
        <v>11</v>
      </c>
      <c r="G3" s="236" t="s">
        <v>12</v>
      </c>
      <c r="H3" s="237" t="s">
        <v>13</v>
      </c>
      <c r="I3" s="237" t="s">
        <v>14</v>
      </c>
      <c r="J3" s="237" t="s">
        <v>15</v>
      </c>
      <c r="K3" s="237" t="s">
        <v>16</v>
      </c>
      <c r="L3" s="237" t="s">
        <v>17</v>
      </c>
      <c r="M3" s="19"/>
    </row>
    <row r="4" spans="1:13" ht="37.5" customHeight="1">
      <c r="A4" s="236"/>
      <c r="B4" s="236"/>
      <c r="C4" s="236"/>
      <c r="D4" s="236"/>
      <c r="E4" s="236"/>
      <c r="F4" s="238"/>
      <c r="G4" s="236"/>
      <c r="H4" s="237"/>
      <c r="I4" s="237"/>
      <c r="J4" s="237"/>
      <c r="K4" s="237"/>
      <c r="L4" s="237"/>
      <c r="M4" s="19"/>
    </row>
    <row r="5" spans="1:13" ht="37.5" customHeight="1">
      <c r="A5" s="20">
        <v>1</v>
      </c>
      <c r="B5" s="20" t="s">
        <v>18</v>
      </c>
      <c r="C5" s="20" t="s">
        <v>19</v>
      </c>
      <c r="D5" s="20">
        <v>0</v>
      </c>
      <c r="E5" s="20">
        <v>20</v>
      </c>
      <c r="F5" s="21">
        <f>SUM(D5+E5)</f>
        <v>20</v>
      </c>
      <c r="G5" s="20" t="s">
        <v>20</v>
      </c>
      <c r="H5" s="22">
        <v>0</v>
      </c>
      <c r="I5" s="23">
        <f>SUM(F5*H5)</f>
        <v>0</v>
      </c>
      <c r="J5" s="24">
        <v>0.05</v>
      </c>
      <c r="K5" s="22">
        <f aca="true" t="shared" si="0" ref="K5:K31">SUM(I5*J5)</f>
        <v>0</v>
      </c>
      <c r="L5" s="22">
        <f aca="true" t="shared" si="1" ref="L5:L31">SUM(I5+K5)</f>
        <v>0</v>
      </c>
      <c r="M5" s="19"/>
    </row>
    <row r="6" spans="1:13" ht="21.75" customHeight="1">
      <c r="A6" s="20">
        <f aca="true" t="shared" si="2" ref="A6:A31">A5+1</f>
        <v>2</v>
      </c>
      <c r="B6" s="25" t="s">
        <v>21</v>
      </c>
      <c r="C6" s="20" t="s">
        <v>19</v>
      </c>
      <c r="D6" s="26">
        <v>0</v>
      </c>
      <c r="E6" s="27">
        <v>20</v>
      </c>
      <c r="F6" s="21">
        <f>SUM(D6+E6)</f>
        <v>20</v>
      </c>
      <c r="G6" s="25" t="s">
        <v>20</v>
      </c>
      <c r="H6" s="22">
        <v>0</v>
      </c>
      <c r="I6" s="23">
        <f>SUM(F6*H6)</f>
        <v>0</v>
      </c>
      <c r="J6" s="24">
        <v>0.05</v>
      </c>
      <c r="K6" s="22">
        <f t="shared" si="0"/>
        <v>0</v>
      </c>
      <c r="L6" s="22">
        <f t="shared" si="1"/>
        <v>0</v>
      </c>
      <c r="M6" s="19"/>
    </row>
    <row r="7" spans="1:13" ht="21.75" customHeight="1">
      <c r="A7" s="20">
        <f t="shared" si="2"/>
        <v>3</v>
      </c>
      <c r="B7" s="25" t="s">
        <v>22</v>
      </c>
      <c r="C7" s="20" t="s">
        <v>19</v>
      </c>
      <c r="D7" s="26">
        <v>0</v>
      </c>
      <c r="E7" s="27">
        <v>300</v>
      </c>
      <c r="F7" s="21">
        <v>300</v>
      </c>
      <c r="G7" s="25" t="s">
        <v>20</v>
      </c>
      <c r="H7" s="22">
        <v>0</v>
      </c>
      <c r="I7" s="23">
        <f>SUM(F6*H6)</f>
        <v>0</v>
      </c>
      <c r="J7" s="24">
        <v>0.05</v>
      </c>
      <c r="K7" s="22">
        <f t="shared" si="0"/>
        <v>0</v>
      </c>
      <c r="L7" s="22">
        <f t="shared" si="1"/>
        <v>0</v>
      </c>
      <c r="M7" s="19"/>
    </row>
    <row r="8" spans="1:13" ht="21.75" customHeight="1">
      <c r="A8" s="20">
        <f t="shared" si="2"/>
        <v>4</v>
      </c>
      <c r="B8" s="25" t="s">
        <v>23</v>
      </c>
      <c r="C8" s="20" t="s">
        <v>19</v>
      </c>
      <c r="D8" s="26">
        <v>500</v>
      </c>
      <c r="E8" s="27">
        <v>300</v>
      </c>
      <c r="F8" s="21">
        <f>SUM(D8+E8)</f>
        <v>800</v>
      </c>
      <c r="G8" s="25" t="s">
        <v>20</v>
      </c>
      <c r="H8" s="22">
        <v>0</v>
      </c>
      <c r="I8" s="23">
        <f aca="true" t="shared" si="3" ref="I8:I31">SUM(F8*H8)</f>
        <v>0</v>
      </c>
      <c r="J8" s="24">
        <v>0.05</v>
      </c>
      <c r="K8" s="22">
        <f t="shared" si="0"/>
        <v>0</v>
      </c>
      <c r="L8" s="22">
        <f t="shared" si="1"/>
        <v>0</v>
      </c>
      <c r="M8" s="19"/>
    </row>
    <row r="9" spans="1:13" ht="21.75" customHeight="1">
      <c r="A9" s="20">
        <f t="shared" si="2"/>
        <v>5</v>
      </c>
      <c r="B9" s="25" t="s">
        <v>24</v>
      </c>
      <c r="C9" s="20" t="s">
        <v>19</v>
      </c>
      <c r="D9" s="26">
        <v>500</v>
      </c>
      <c r="E9" s="27">
        <v>0</v>
      </c>
      <c r="F9" s="21">
        <f>SUM(D9+E9)</f>
        <v>500</v>
      </c>
      <c r="G9" s="25" t="s">
        <v>20</v>
      </c>
      <c r="H9" s="22">
        <v>0</v>
      </c>
      <c r="I9" s="23">
        <f t="shared" si="3"/>
        <v>0</v>
      </c>
      <c r="J9" s="24">
        <v>0.05</v>
      </c>
      <c r="K9" s="22">
        <f t="shared" si="0"/>
        <v>0</v>
      </c>
      <c r="L9" s="22">
        <f t="shared" si="1"/>
        <v>0</v>
      </c>
      <c r="M9" s="19"/>
    </row>
    <row r="10" spans="1:13" ht="21.75" customHeight="1">
      <c r="A10" s="20">
        <f t="shared" si="2"/>
        <v>6</v>
      </c>
      <c r="B10" s="25" t="s">
        <v>25</v>
      </c>
      <c r="C10" s="20" t="s">
        <v>19</v>
      </c>
      <c r="D10" s="26">
        <v>550</v>
      </c>
      <c r="E10" s="27">
        <v>0</v>
      </c>
      <c r="F10" s="21">
        <f>SUM(D10+E10)</f>
        <v>550</v>
      </c>
      <c r="G10" s="25" t="s">
        <v>20</v>
      </c>
      <c r="H10" s="22">
        <v>0</v>
      </c>
      <c r="I10" s="23">
        <f t="shared" si="3"/>
        <v>0</v>
      </c>
      <c r="J10" s="24">
        <v>0.05</v>
      </c>
      <c r="K10" s="22">
        <f t="shared" si="0"/>
        <v>0</v>
      </c>
      <c r="L10" s="22">
        <f t="shared" si="1"/>
        <v>0</v>
      </c>
      <c r="M10" s="19"/>
    </row>
    <row r="11" spans="1:13" ht="21.75" customHeight="1">
      <c r="A11" s="20">
        <f t="shared" si="2"/>
        <v>7</v>
      </c>
      <c r="B11" s="25" t="s">
        <v>26</v>
      </c>
      <c r="C11" s="20" t="s">
        <v>19</v>
      </c>
      <c r="D11" s="26">
        <v>50</v>
      </c>
      <c r="E11" s="27">
        <v>0</v>
      </c>
      <c r="F11" s="21">
        <f>SUM(D11+E11)</f>
        <v>50</v>
      </c>
      <c r="G11" s="25" t="s">
        <v>20</v>
      </c>
      <c r="H11" s="22">
        <v>0</v>
      </c>
      <c r="I11" s="23">
        <f t="shared" si="3"/>
        <v>0</v>
      </c>
      <c r="J11" s="24">
        <v>0.05</v>
      </c>
      <c r="K11" s="22">
        <f t="shared" si="0"/>
        <v>0</v>
      </c>
      <c r="L11" s="22">
        <f t="shared" si="1"/>
        <v>0</v>
      </c>
      <c r="M11" s="19"/>
    </row>
    <row r="12" spans="1:13" ht="21.75" customHeight="1">
      <c r="A12" s="20">
        <f t="shared" si="2"/>
        <v>8</v>
      </c>
      <c r="B12" s="25" t="s">
        <v>27</v>
      </c>
      <c r="C12" s="20"/>
      <c r="D12" s="26">
        <v>800</v>
      </c>
      <c r="E12" s="27">
        <v>350</v>
      </c>
      <c r="F12" s="21">
        <v>1150</v>
      </c>
      <c r="G12" s="25" t="s">
        <v>20</v>
      </c>
      <c r="H12" s="22">
        <v>0</v>
      </c>
      <c r="I12" s="23">
        <f t="shared" si="3"/>
        <v>0</v>
      </c>
      <c r="J12" s="24">
        <v>0.05</v>
      </c>
      <c r="K12" s="22">
        <f t="shared" si="0"/>
        <v>0</v>
      </c>
      <c r="L12" s="22">
        <f t="shared" si="1"/>
        <v>0</v>
      </c>
      <c r="M12" s="19"/>
    </row>
    <row r="13" spans="1:13" ht="14.25">
      <c r="A13" s="20">
        <f t="shared" si="2"/>
        <v>9</v>
      </c>
      <c r="B13" s="25" t="s">
        <v>28</v>
      </c>
      <c r="C13" s="20" t="s">
        <v>19</v>
      </c>
      <c r="D13" s="26">
        <v>550</v>
      </c>
      <c r="E13" s="27">
        <v>0</v>
      </c>
      <c r="F13" s="21">
        <f aca="true" t="shared" si="4" ref="F13:F20">SUM(D13+E13)</f>
        <v>550</v>
      </c>
      <c r="G13" s="25" t="s">
        <v>20</v>
      </c>
      <c r="H13" s="22">
        <v>0</v>
      </c>
      <c r="I13" s="23">
        <f t="shared" si="3"/>
        <v>0</v>
      </c>
      <c r="J13" s="24">
        <v>0.05</v>
      </c>
      <c r="K13" s="22">
        <f t="shared" si="0"/>
        <v>0</v>
      </c>
      <c r="L13" s="22">
        <f t="shared" si="1"/>
        <v>0</v>
      </c>
      <c r="M13" s="19"/>
    </row>
    <row r="14" spans="1:13" ht="26.25" customHeight="1">
      <c r="A14" s="20">
        <f t="shared" si="2"/>
        <v>10</v>
      </c>
      <c r="B14" s="25" t="s">
        <v>29</v>
      </c>
      <c r="C14" s="20" t="s">
        <v>19</v>
      </c>
      <c r="D14" s="26">
        <v>550</v>
      </c>
      <c r="E14" s="27">
        <v>0</v>
      </c>
      <c r="F14" s="21">
        <f t="shared" si="4"/>
        <v>550</v>
      </c>
      <c r="G14" s="25" t="s">
        <v>20</v>
      </c>
      <c r="H14" s="22">
        <v>0</v>
      </c>
      <c r="I14" s="23">
        <f t="shared" si="3"/>
        <v>0</v>
      </c>
      <c r="J14" s="24">
        <v>0.05</v>
      </c>
      <c r="K14" s="22">
        <f t="shared" si="0"/>
        <v>0</v>
      </c>
      <c r="L14" s="22">
        <f t="shared" si="1"/>
        <v>0</v>
      </c>
      <c r="M14" s="19"/>
    </row>
    <row r="15" spans="1:13" ht="26.25" customHeight="1">
      <c r="A15" s="20">
        <f t="shared" si="2"/>
        <v>11</v>
      </c>
      <c r="B15" s="25" t="s">
        <v>30</v>
      </c>
      <c r="C15" s="20" t="s">
        <v>19</v>
      </c>
      <c r="D15" s="26">
        <v>550</v>
      </c>
      <c r="E15" s="27">
        <v>600</v>
      </c>
      <c r="F15" s="21">
        <f t="shared" si="4"/>
        <v>1150</v>
      </c>
      <c r="G15" s="25" t="s">
        <v>20</v>
      </c>
      <c r="H15" s="22">
        <v>0</v>
      </c>
      <c r="I15" s="23">
        <f t="shared" si="3"/>
        <v>0</v>
      </c>
      <c r="J15" s="24">
        <v>0.05</v>
      </c>
      <c r="K15" s="22">
        <f t="shared" si="0"/>
        <v>0</v>
      </c>
      <c r="L15" s="22">
        <f t="shared" si="1"/>
        <v>0</v>
      </c>
      <c r="M15" s="19"/>
    </row>
    <row r="16" spans="1:13" ht="26.25" customHeight="1">
      <c r="A16" s="20">
        <f t="shared" si="2"/>
        <v>12</v>
      </c>
      <c r="B16" s="28" t="s">
        <v>31</v>
      </c>
      <c r="C16" s="20" t="s">
        <v>19</v>
      </c>
      <c r="D16" s="29">
        <v>300</v>
      </c>
      <c r="E16" s="27">
        <v>0</v>
      </c>
      <c r="F16" s="21">
        <f t="shared" si="4"/>
        <v>300</v>
      </c>
      <c r="G16" s="28" t="s">
        <v>20</v>
      </c>
      <c r="H16" s="22">
        <v>0</v>
      </c>
      <c r="I16" s="23">
        <f t="shared" si="3"/>
        <v>0</v>
      </c>
      <c r="J16" s="24">
        <v>0.05</v>
      </c>
      <c r="K16" s="22">
        <f t="shared" si="0"/>
        <v>0</v>
      </c>
      <c r="L16" s="22">
        <f t="shared" si="1"/>
        <v>0</v>
      </c>
      <c r="M16" s="19"/>
    </row>
    <row r="17" spans="1:13" ht="26.25" customHeight="1">
      <c r="A17" s="20">
        <f t="shared" si="2"/>
        <v>13</v>
      </c>
      <c r="B17" s="25" t="s">
        <v>32</v>
      </c>
      <c r="C17" s="20" t="s">
        <v>19</v>
      </c>
      <c r="D17" s="26">
        <v>500</v>
      </c>
      <c r="E17" s="27">
        <v>0</v>
      </c>
      <c r="F17" s="21">
        <f t="shared" si="4"/>
        <v>500</v>
      </c>
      <c r="G17" s="25" t="s">
        <v>20</v>
      </c>
      <c r="H17" s="22">
        <v>0</v>
      </c>
      <c r="I17" s="23">
        <f t="shared" si="3"/>
        <v>0</v>
      </c>
      <c r="J17" s="24">
        <v>0.05</v>
      </c>
      <c r="K17" s="22">
        <f t="shared" si="0"/>
        <v>0</v>
      </c>
      <c r="L17" s="22">
        <f t="shared" si="1"/>
        <v>0</v>
      </c>
      <c r="M17" s="19"/>
    </row>
    <row r="18" spans="1:13" ht="26.25" customHeight="1">
      <c r="A18" s="20">
        <f t="shared" si="2"/>
        <v>14</v>
      </c>
      <c r="B18" s="25" t="s">
        <v>33</v>
      </c>
      <c r="C18" s="20" t="s">
        <v>19</v>
      </c>
      <c r="D18" s="26">
        <v>300</v>
      </c>
      <c r="E18" s="27">
        <v>600</v>
      </c>
      <c r="F18" s="21">
        <f t="shared" si="4"/>
        <v>900</v>
      </c>
      <c r="G18" s="25" t="s">
        <v>20</v>
      </c>
      <c r="H18" s="22">
        <v>0</v>
      </c>
      <c r="I18" s="23">
        <f t="shared" si="3"/>
        <v>0</v>
      </c>
      <c r="J18" s="24">
        <v>0.05</v>
      </c>
      <c r="K18" s="22">
        <f t="shared" si="0"/>
        <v>0</v>
      </c>
      <c r="L18" s="22">
        <f t="shared" si="1"/>
        <v>0</v>
      </c>
      <c r="M18" s="19"/>
    </row>
    <row r="19" spans="1:13" ht="26.25" customHeight="1">
      <c r="A19" s="20">
        <f t="shared" si="2"/>
        <v>15</v>
      </c>
      <c r="B19" s="25" t="s">
        <v>34</v>
      </c>
      <c r="C19" s="20" t="s">
        <v>19</v>
      </c>
      <c r="D19" s="26">
        <v>300</v>
      </c>
      <c r="E19" s="27">
        <v>0</v>
      </c>
      <c r="F19" s="21">
        <f t="shared" si="4"/>
        <v>300</v>
      </c>
      <c r="G19" s="25" t="s">
        <v>20</v>
      </c>
      <c r="H19" s="22">
        <v>0</v>
      </c>
      <c r="I19" s="23">
        <f t="shared" si="3"/>
        <v>0</v>
      </c>
      <c r="J19" s="24">
        <v>0.05</v>
      </c>
      <c r="K19" s="22">
        <f t="shared" si="0"/>
        <v>0</v>
      </c>
      <c r="L19" s="22">
        <f t="shared" si="1"/>
        <v>0</v>
      </c>
      <c r="M19" s="19"/>
    </row>
    <row r="20" spans="1:13" ht="26.25" customHeight="1">
      <c r="A20" s="20">
        <f t="shared" si="2"/>
        <v>16</v>
      </c>
      <c r="B20" s="28" t="s">
        <v>35</v>
      </c>
      <c r="C20" s="20" t="s">
        <v>19</v>
      </c>
      <c r="D20" s="29">
        <v>300</v>
      </c>
      <c r="E20" s="27">
        <v>0</v>
      </c>
      <c r="F20" s="21">
        <f t="shared" si="4"/>
        <v>300</v>
      </c>
      <c r="G20" s="229" t="s">
        <v>20</v>
      </c>
      <c r="H20" s="22">
        <v>0</v>
      </c>
      <c r="I20" s="23">
        <f t="shared" si="3"/>
        <v>0</v>
      </c>
      <c r="J20" s="24">
        <v>0.05</v>
      </c>
      <c r="K20" s="22">
        <f t="shared" si="0"/>
        <v>0</v>
      </c>
      <c r="L20" s="22">
        <f t="shared" si="1"/>
        <v>0</v>
      </c>
      <c r="M20" s="19"/>
    </row>
    <row r="21" spans="1:13" ht="26.25" customHeight="1">
      <c r="A21" s="20">
        <f t="shared" si="2"/>
        <v>17</v>
      </c>
      <c r="B21" s="25" t="s">
        <v>37</v>
      </c>
      <c r="C21" s="20" t="s">
        <v>19</v>
      </c>
      <c r="D21" s="26">
        <v>10</v>
      </c>
      <c r="E21" s="27">
        <v>0</v>
      </c>
      <c r="F21" s="21">
        <v>10</v>
      </c>
      <c r="G21" s="230" t="s">
        <v>20</v>
      </c>
      <c r="H21" s="22">
        <v>0</v>
      </c>
      <c r="I21" s="23">
        <f t="shared" si="3"/>
        <v>0</v>
      </c>
      <c r="J21" s="24">
        <v>0.05</v>
      </c>
      <c r="K21" s="22">
        <f t="shared" si="0"/>
        <v>0</v>
      </c>
      <c r="L21" s="22">
        <f t="shared" si="1"/>
        <v>0</v>
      </c>
      <c r="M21" s="19"/>
    </row>
    <row r="22" spans="1:13" ht="26.25" customHeight="1">
      <c r="A22" s="20">
        <f t="shared" si="2"/>
        <v>18</v>
      </c>
      <c r="B22" s="25" t="s">
        <v>39</v>
      </c>
      <c r="C22" s="20" t="s">
        <v>19</v>
      </c>
      <c r="D22" s="26">
        <v>250</v>
      </c>
      <c r="E22" s="27">
        <v>0</v>
      </c>
      <c r="F22" s="21">
        <f aca="true" t="shared" si="5" ref="F22:F31">SUM(D22+E22)</f>
        <v>250</v>
      </c>
      <c r="G22" s="25" t="s">
        <v>20</v>
      </c>
      <c r="H22" s="22">
        <v>0</v>
      </c>
      <c r="I22" s="23">
        <f t="shared" si="3"/>
        <v>0</v>
      </c>
      <c r="J22" s="24">
        <v>0.05</v>
      </c>
      <c r="K22" s="22">
        <f t="shared" si="0"/>
        <v>0</v>
      </c>
      <c r="L22" s="22">
        <f t="shared" si="1"/>
        <v>0</v>
      </c>
      <c r="M22" s="19"/>
    </row>
    <row r="23" spans="1:13" ht="26.25" customHeight="1">
      <c r="A23" s="20">
        <f t="shared" si="2"/>
        <v>19</v>
      </c>
      <c r="B23" s="25" t="s">
        <v>40</v>
      </c>
      <c r="C23" s="20" t="s">
        <v>19</v>
      </c>
      <c r="D23" s="26">
        <v>300</v>
      </c>
      <c r="E23" s="27">
        <v>0</v>
      </c>
      <c r="F23" s="21">
        <f t="shared" si="5"/>
        <v>300</v>
      </c>
      <c r="G23" s="25" t="s">
        <v>20</v>
      </c>
      <c r="H23" s="22">
        <v>0</v>
      </c>
      <c r="I23" s="23">
        <f t="shared" si="3"/>
        <v>0</v>
      </c>
      <c r="J23" s="24">
        <v>0.05</v>
      </c>
      <c r="K23" s="22">
        <f t="shared" si="0"/>
        <v>0</v>
      </c>
      <c r="L23" s="22">
        <f t="shared" si="1"/>
        <v>0</v>
      </c>
      <c r="M23" s="19"/>
    </row>
    <row r="24" spans="1:13" ht="26.25" customHeight="1">
      <c r="A24" s="20">
        <f t="shared" si="2"/>
        <v>20</v>
      </c>
      <c r="B24" s="25" t="s">
        <v>41</v>
      </c>
      <c r="C24" s="20" t="s">
        <v>19</v>
      </c>
      <c r="D24" s="26">
        <v>50</v>
      </c>
      <c r="E24" s="27">
        <v>1100</v>
      </c>
      <c r="F24" s="21">
        <f t="shared" si="5"/>
        <v>1150</v>
      </c>
      <c r="G24" s="25" t="s">
        <v>20</v>
      </c>
      <c r="H24" s="22">
        <v>0</v>
      </c>
      <c r="I24" s="23">
        <f t="shared" si="3"/>
        <v>0</v>
      </c>
      <c r="J24" s="24">
        <v>0.05</v>
      </c>
      <c r="K24" s="22">
        <f t="shared" si="0"/>
        <v>0</v>
      </c>
      <c r="L24" s="22">
        <f t="shared" si="1"/>
        <v>0</v>
      </c>
      <c r="M24" s="19"/>
    </row>
    <row r="25" spans="1:13" ht="26.25" customHeight="1">
      <c r="A25" s="20">
        <f t="shared" si="2"/>
        <v>21</v>
      </c>
      <c r="B25" s="25" t="s">
        <v>42</v>
      </c>
      <c r="C25" s="20" t="s">
        <v>19</v>
      </c>
      <c r="D25" s="26">
        <v>20</v>
      </c>
      <c r="E25" s="27">
        <v>0</v>
      </c>
      <c r="F25" s="21">
        <f t="shared" si="5"/>
        <v>20</v>
      </c>
      <c r="G25" s="25" t="s">
        <v>20</v>
      </c>
      <c r="H25" s="22">
        <v>0</v>
      </c>
      <c r="I25" s="23">
        <f t="shared" si="3"/>
        <v>0</v>
      </c>
      <c r="J25" s="24">
        <v>0.05</v>
      </c>
      <c r="K25" s="22">
        <f t="shared" si="0"/>
        <v>0</v>
      </c>
      <c r="L25" s="22">
        <f t="shared" si="1"/>
        <v>0</v>
      </c>
      <c r="M25" s="19"/>
    </row>
    <row r="26" spans="1:13" ht="26.25" customHeight="1">
      <c r="A26" s="20">
        <f t="shared" si="2"/>
        <v>22</v>
      </c>
      <c r="B26" s="25" t="s">
        <v>43</v>
      </c>
      <c r="C26" s="20" t="s">
        <v>19</v>
      </c>
      <c r="D26" s="26">
        <v>500</v>
      </c>
      <c r="E26" s="27">
        <v>1000</v>
      </c>
      <c r="F26" s="21">
        <f t="shared" si="5"/>
        <v>1500</v>
      </c>
      <c r="G26" s="25" t="s">
        <v>20</v>
      </c>
      <c r="H26" s="22">
        <v>0</v>
      </c>
      <c r="I26" s="23">
        <f t="shared" si="3"/>
        <v>0</v>
      </c>
      <c r="J26" s="24">
        <v>0.05</v>
      </c>
      <c r="K26" s="22">
        <f t="shared" si="0"/>
        <v>0</v>
      </c>
      <c r="L26" s="22">
        <f t="shared" si="1"/>
        <v>0</v>
      </c>
      <c r="M26" s="19"/>
    </row>
    <row r="27" spans="1:13" ht="26.25" customHeight="1">
      <c r="A27" s="20">
        <f t="shared" si="2"/>
        <v>23</v>
      </c>
      <c r="B27" s="25" t="s">
        <v>44</v>
      </c>
      <c r="C27" s="20" t="s">
        <v>19</v>
      </c>
      <c r="D27" s="26">
        <v>500</v>
      </c>
      <c r="E27" s="27">
        <v>300</v>
      </c>
      <c r="F27" s="21">
        <f t="shared" si="5"/>
        <v>800</v>
      </c>
      <c r="G27" s="25" t="s">
        <v>20</v>
      </c>
      <c r="H27" s="22">
        <v>0</v>
      </c>
      <c r="I27" s="23">
        <f t="shared" si="3"/>
        <v>0</v>
      </c>
      <c r="J27" s="24">
        <v>0.05</v>
      </c>
      <c r="K27" s="22">
        <f t="shared" si="0"/>
        <v>0</v>
      </c>
      <c r="L27" s="22">
        <f t="shared" si="1"/>
        <v>0</v>
      </c>
      <c r="M27" s="19"/>
    </row>
    <row r="28" spans="1:13" ht="26.25" customHeight="1">
      <c r="A28" s="20">
        <f t="shared" si="2"/>
        <v>24</v>
      </c>
      <c r="B28" s="25" t="s">
        <v>45</v>
      </c>
      <c r="C28" s="20" t="s">
        <v>19</v>
      </c>
      <c r="D28" s="26">
        <v>500</v>
      </c>
      <c r="E28" s="27">
        <v>500</v>
      </c>
      <c r="F28" s="21">
        <f t="shared" si="5"/>
        <v>1000</v>
      </c>
      <c r="G28" s="25" t="s">
        <v>20</v>
      </c>
      <c r="H28" s="22">
        <v>0</v>
      </c>
      <c r="I28" s="23">
        <f t="shared" si="3"/>
        <v>0</v>
      </c>
      <c r="J28" s="24">
        <v>0.05</v>
      </c>
      <c r="K28" s="22">
        <f t="shared" si="0"/>
        <v>0</v>
      </c>
      <c r="L28" s="22">
        <f t="shared" si="1"/>
        <v>0</v>
      </c>
      <c r="M28" s="19"/>
    </row>
    <row r="29" spans="1:13" ht="26.25" customHeight="1">
      <c r="A29" s="20">
        <f t="shared" si="2"/>
        <v>25</v>
      </c>
      <c r="B29" s="25" t="s">
        <v>46</v>
      </c>
      <c r="C29" s="20" t="s">
        <v>47</v>
      </c>
      <c r="D29" s="26">
        <v>1000</v>
      </c>
      <c r="E29" s="27">
        <v>500</v>
      </c>
      <c r="F29" s="21">
        <f t="shared" si="5"/>
        <v>1500</v>
      </c>
      <c r="G29" s="25" t="s">
        <v>20</v>
      </c>
      <c r="H29" s="22">
        <v>0</v>
      </c>
      <c r="I29" s="23">
        <f t="shared" si="3"/>
        <v>0</v>
      </c>
      <c r="J29" s="24">
        <v>0.05</v>
      </c>
      <c r="K29" s="22">
        <f t="shared" si="0"/>
        <v>0</v>
      </c>
      <c r="L29" s="22">
        <f t="shared" si="1"/>
        <v>0</v>
      </c>
      <c r="M29" s="19"/>
    </row>
    <row r="30" spans="1:13" ht="26.25" customHeight="1">
      <c r="A30" s="20">
        <f t="shared" si="2"/>
        <v>26</v>
      </c>
      <c r="B30" s="25" t="s">
        <v>48</v>
      </c>
      <c r="C30" s="20" t="s">
        <v>19</v>
      </c>
      <c r="D30" s="26">
        <v>0</v>
      </c>
      <c r="E30" s="27">
        <v>150</v>
      </c>
      <c r="F30" s="21">
        <f t="shared" si="5"/>
        <v>150</v>
      </c>
      <c r="G30" s="25" t="s">
        <v>20</v>
      </c>
      <c r="H30" s="22">
        <v>0</v>
      </c>
      <c r="I30" s="23">
        <f t="shared" si="3"/>
        <v>0</v>
      </c>
      <c r="J30" s="24">
        <v>0.05</v>
      </c>
      <c r="K30" s="22">
        <f t="shared" si="0"/>
        <v>0</v>
      </c>
      <c r="L30" s="22">
        <f t="shared" si="1"/>
        <v>0</v>
      </c>
      <c r="M30" s="19"/>
    </row>
    <row r="31" spans="1:13" ht="26.25" customHeight="1">
      <c r="A31" s="20">
        <f t="shared" si="2"/>
        <v>27</v>
      </c>
      <c r="B31" s="25" t="s">
        <v>49</v>
      </c>
      <c r="C31" s="20" t="s">
        <v>19</v>
      </c>
      <c r="D31" s="26">
        <v>500</v>
      </c>
      <c r="E31" s="27">
        <v>300</v>
      </c>
      <c r="F31" s="21">
        <f t="shared" si="5"/>
        <v>800</v>
      </c>
      <c r="G31" s="25" t="s">
        <v>20</v>
      </c>
      <c r="H31" s="22">
        <v>0</v>
      </c>
      <c r="I31" s="23">
        <f t="shared" si="3"/>
        <v>0</v>
      </c>
      <c r="J31" s="24">
        <v>0.05</v>
      </c>
      <c r="K31" s="22">
        <f t="shared" si="0"/>
        <v>0</v>
      </c>
      <c r="L31" s="22">
        <f t="shared" si="1"/>
        <v>0</v>
      </c>
      <c r="M31" s="19"/>
    </row>
    <row r="32" spans="1:13" s="32" customFormat="1" ht="42.75" customHeight="1">
      <c r="A32" s="233" t="s">
        <v>50</v>
      </c>
      <c r="B32" s="233"/>
      <c r="C32" s="233"/>
      <c r="D32" s="233"/>
      <c r="E32" s="233"/>
      <c r="F32" s="233"/>
      <c r="G32" s="233"/>
      <c r="H32" s="233"/>
      <c r="I32" s="30">
        <f>SUM(I5:I31)</f>
        <v>0</v>
      </c>
      <c r="J32" s="30"/>
      <c r="K32" s="30">
        <f>SUM(K5:K31)</f>
        <v>0</v>
      </c>
      <c r="L32" s="30">
        <f>SUM(L5:L31)</f>
        <v>0</v>
      </c>
      <c r="M32" s="31"/>
    </row>
    <row r="33" spans="1:13" ht="14.25">
      <c r="A33" s="33"/>
      <c r="B33" s="34"/>
      <c r="C33" s="34"/>
      <c r="D33" s="35"/>
      <c r="E33" s="34"/>
      <c r="F33" s="36"/>
      <c r="G33" s="37"/>
      <c r="H33" s="38"/>
      <c r="I33" s="39"/>
      <c r="J33" s="40"/>
      <c r="K33" s="41"/>
      <c r="L33" s="40"/>
      <c r="M33" s="42"/>
    </row>
    <row r="34" spans="1:13" ht="14.25">
      <c r="A34" s="33"/>
      <c r="B34" s="34"/>
      <c r="C34" s="34"/>
      <c r="D34" s="35"/>
      <c r="E34" s="34"/>
      <c r="F34" s="36"/>
      <c r="G34" s="37"/>
      <c r="H34" s="34"/>
      <c r="I34" s="39"/>
      <c r="J34" s="40"/>
      <c r="K34" s="41"/>
      <c r="L34" s="43"/>
      <c r="M34" s="19"/>
    </row>
    <row r="35" spans="1:13" ht="14.25">
      <c r="A35" s="35"/>
      <c r="B35" s="34"/>
      <c r="C35" s="34"/>
      <c r="D35" s="35"/>
      <c r="E35" s="34"/>
      <c r="F35" s="36"/>
      <c r="G35" s="34"/>
      <c r="H35" s="34"/>
      <c r="I35" s="44"/>
      <c r="J35" s="38"/>
      <c r="K35" s="34"/>
      <c r="L35" s="34"/>
      <c r="M35" s="19"/>
    </row>
    <row r="36" spans="1:13" ht="14.25">
      <c r="A36" s="35"/>
      <c r="B36" s="34"/>
      <c r="C36" s="34"/>
      <c r="D36" s="35"/>
      <c r="E36" s="34"/>
      <c r="F36" s="36"/>
      <c r="G36" s="34"/>
      <c r="H36" s="34"/>
      <c r="I36" s="44"/>
      <c r="J36" s="38"/>
      <c r="K36" s="34"/>
      <c r="L36" s="34"/>
      <c r="M36" s="19"/>
    </row>
    <row r="38" spans="4:13" ht="14.25">
      <c r="D38" s="45"/>
      <c r="F38" s="46"/>
      <c r="I38" s="10"/>
      <c r="J38" s="12"/>
      <c r="M38" s="10"/>
    </row>
    <row r="40" spans="2:14" ht="14.25">
      <c r="B40" s="12"/>
      <c r="C40" s="12"/>
      <c r="D40" s="12"/>
      <c r="E40" s="47"/>
      <c r="F40" s="48"/>
      <c r="G40" s="12"/>
      <c r="H40" s="12"/>
      <c r="I40" s="49"/>
      <c r="J40" s="12"/>
      <c r="K40" s="12"/>
      <c r="L40" s="12"/>
      <c r="N40" s="12"/>
    </row>
    <row r="41" spans="2:14" ht="14.25">
      <c r="B41" s="234"/>
      <c r="C41" s="234"/>
      <c r="D41" s="234"/>
      <c r="E41" s="47"/>
      <c r="F41" s="48"/>
      <c r="G41" s="51"/>
      <c r="H41" s="52"/>
      <c r="I41" s="53"/>
      <c r="J41" s="51"/>
      <c r="K41" s="51"/>
      <c r="L41" s="51"/>
      <c r="N41" s="12"/>
    </row>
    <row r="42" spans="2:14" ht="14.25">
      <c r="B42" s="54"/>
      <c r="C42" s="54"/>
      <c r="D42" s="54"/>
      <c r="E42" s="54"/>
      <c r="F42" s="55"/>
      <c r="G42" s="54"/>
      <c r="H42" s="54"/>
      <c r="I42" s="54"/>
      <c r="J42" s="54"/>
      <c r="K42" s="54"/>
      <c r="L42" s="54"/>
      <c r="M42" s="54"/>
      <c r="N42" s="54"/>
    </row>
  </sheetData>
  <sheetProtection selectLockedCells="1" selectUnlockedCells="1"/>
  <mergeCells count="15">
    <mergeCell ref="L3:L4"/>
    <mergeCell ref="E3:E4"/>
    <mergeCell ref="F3:F4"/>
    <mergeCell ref="G3:G4"/>
    <mergeCell ref="H3:H4"/>
    <mergeCell ref="A32:H32"/>
    <mergeCell ref="B41:D41"/>
    <mergeCell ref="A1:L1"/>
    <mergeCell ref="A3:A4"/>
    <mergeCell ref="B3:B4"/>
    <mergeCell ref="C3:C4"/>
    <mergeCell ref="D3:D4"/>
    <mergeCell ref="I3:I4"/>
    <mergeCell ref="J3:J4"/>
    <mergeCell ref="K3:K4"/>
  </mergeCells>
  <printOptions/>
  <pageMargins left="0" right="0" top="0.39375" bottom="0.39375" header="0.5118055555555555" footer="0"/>
  <pageSetup horizontalDpi="300" verticalDpi="3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C12" sqref="C12"/>
    </sheetView>
  </sheetViews>
  <sheetFormatPr defaultColWidth="9.00390625" defaultRowHeight="14.25"/>
  <cols>
    <col min="1" max="1" width="3.25390625" style="56" customWidth="1"/>
    <col min="2" max="2" width="14.625" style="0" customWidth="1"/>
    <col min="3" max="3" width="13.125" style="0" customWidth="1"/>
    <col min="4" max="4" width="11.50390625" style="32" customWidth="1"/>
    <col min="5" max="5" width="9.00390625" style="32" customWidth="1"/>
    <col min="7" max="7" width="6.25390625" style="0" customWidth="1"/>
    <col min="9" max="9" width="10.75390625" style="57" customWidth="1"/>
    <col min="11" max="11" width="10.375" style="0" customWidth="1"/>
    <col min="12" max="12" width="12.125" style="0" customWidth="1"/>
  </cols>
  <sheetData>
    <row r="1" spans="1:12" ht="12.75" customHeight="1">
      <c r="A1" s="235" t="s">
        <v>488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5.25" customHeight="1">
      <c r="A2" s="16" t="s">
        <v>492</v>
      </c>
      <c r="B2" s="13"/>
      <c r="C2" s="13"/>
      <c r="D2" s="13"/>
      <c r="E2" s="13"/>
      <c r="F2" s="13"/>
      <c r="G2" s="13"/>
      <c r="H2" s="13"/>
      <c r="I2" s="58"/>
      <c r="J2" s="13"/>
      <c r="K2" s="13"/>
      <c r="L2" s="18"/>
    </row>
    <row r="3" spans="1:12" ht="14.25" customHeight="1">
      <c r="A3" s="236" t="s">
        <v>6</v>
      </c>
      <c r="B3" s="240" t="s">
        <v>7</v>
      </c>
      <c r="C3" s="240" t="s">
        <v>8</v>
      </c>
      <c r="D3" s="240" t="s">
        <v>9</v>
      </c>
      <c r="E3" s="240" t="s">
        <v>52</v>
      </c>
      <c r="F3" s="240" t="s">
        <v>11</v>
      </c>
      <c r="G3" s="240" t="s">
        <v>12</v>
      </c>
      <c r="H3" s="242" t="s">
        <v>13</v>
      </c>
      <c r="I3" s="241" t="s">
        <v>14</v>
      </c>
      <c r="J3" s="242" t="s">
        <v>15</v>
      </c>
      <c r="K3" s="242" t="s">
        <v>16</v>
      </c>
      <c r="L3" s="242" t="s">
        <v>17</v>
      </c>
    </row>
    <row r="4" spans="1:12" ht="39" customHeight="1">
      <c r="A4" s="236"/>
      <c r="B4" s="240"/>
      <c r="C4" s="240"/>
      <c r="D4" s="240"/>
      <c r="E4" s="240"/>
      <c r="F4" s="240"/>
      <c r="G4" s="240"/>
      <c r="H4" s="242"/>
      <c r="I4" s="241"/>
      <c r="J4" s="242"/>
      <c r="K4" s="242"/>
      <c r="L4" s="242"/>
    </row>
    <row r="5" spans="1:12" ht="39" customHeight="1">
      <c r="A5" s="20">
        <v>1</v>
      </c>
      <c r="B5" s="59" t="s">
        <v>53</v>
      </c>
      <c r="C5" s="59" t="s">
        <v>54</v>
      </c>
      <c r="D5" s="20">
        <v>0</v>
      </c>
      <c r="E5" s="20">
        <v>35</v>
      </c>
      <c r="F5" s="21">
        <f>SUM(D5+E5)</f>
        <v>35</v>
      </c>
      <c r="G5" s="59" t="s">
        <v>20</v>
      </c>
      <c r="H5" s="60">
        <v>0</v>
      </c>
      <c r="I5" s="61">
        <f aca="true" t="shared" si="0" ref="I5:I20">SUM(F5*H5)</f>
        <v>0</v>
      </c>
      <c r="J5" s="62">
        <v>0.05</v>
      </c>
      <c r="K5" s="60">
        <f aca="true" t="shared" si="1" ref="K5:K20">SUM(I5*J5)</f>
        <v>0</v>
      </c>
      <c r="L5" s="60">
        <f aca="true" t="shared" si="2" ref="L5:L20">I5+K5</f>
        <v>0</v>
      </c>
    </row>
    <row r="6" spans="1:12" ht="21" customHeight="1">
      <c r="A6" s="20">
        <v>2</v>
      </c>
      <c r="B6" s="59" t="s">
        <v>55</v>
      </c>
      <c r="C6" s="59" t="s">
        <v>56</v>
      </c>
      <c r="D6" s="20">
        <v>2500</v>
      </c>
      <c r="E6" s="20">
        <v>1000</v>
      </c>
      <c r="F6" s="21">
        <f>SUM(D6+E6)</f>
        <v>3500</v>
      </c>
      <c r="G6" s="63" t="s">
        <v>38</v>
      </c>
      <c r="H6" s="64">
        <v>0</v>
      </c>
      <c r="I6" s="61">
        <f t="shared" si="0"/>
        <v>0</v>
      </c>
      <c r="J6" s="65">
        <v>0.05</v>
      </c>
      <c r="K6" s="60">
        <f t="shared" si="1"/>
        <v>0</v>
      </c>
      <c r="L6" s="60">
        <f t="shared" si="2"/>
        <v>0</v>
      </c>
    </row>
    <row r="7" spans="1:12" ht="20.25" customHeight="1">
      <c r="A7" s="20">
        <f>A6+1</f>
        <v>3</v>
      </c>
      <c r="B7" s="59" t="s">
        <v>57</v>
      </c>
      <c r="C7" s="59" t="s">
        <v>56</v>
      </c>
      <c r="D7" s="20">
        <v>4000</v>
      </c>
      <c r="E7" s="20">
        <v>500</v>
      </c>
      <c r="F7" s="21">
        <f>SUM(D7+E7)</f>
        <v>4500</v>
      </c>
      <c r="G7" s="63" t="s">
        <v>38</v>
      </c>
      <c r="H7" s="64">
        <v>0</v>
      </c>
      <c r="I7" s="61">
        <f t="shared" si="0"/>
        <v>0</v>
      </c>
      <c r="J7" s="65">
        <v>0.05</v>
      </c>
      <c r="K7" s="60">
        <f t="shared" si="1"/>
        <v>0</v>
      </c>
      <c r="L7" s="60">
        <f t="shared" si="2"/>
        <v>0</v>
      </c>
    </row>
    <row r="8" spans="1:12" ht="30.75" customHeight="1">
      <c r="A8" s="20">
        <v>4</v>
      </c>
      <c r="B8" s="59" t="s">
        <v>58</v>
      </c>
      <c r="C8" s="59" t="s">
        <v>59</v>
      </c>
      <c r="D8" s="20">
        <v>0</v>
      </c>
      <c r="E8" s="20">
        <v>2300</v>
      </c>
      <c r="F8" s="21">
        <v>2300</v>
      </c>
      <c r="G8" s="63" t="s">
        <v>38</v>
      </c>
      <c r="H8" s="64">
        <v>0</v>
      </c>
      <c r="I8" s="61">
        <f t="shared" si="0"/>
        <v>0</v>
      </c>
      <c r="J8" s="65">
        <v>0.05</v>
      </c>
      <c r="K8" s="60">
        <f t="shared" si="1"/>
        <v>0</v>
      </c>
      <c r="L8" s="60">
        <f t="shared" si="2"/>
        <v>0</v>
      </c>
    </row>
    <row r="9" spans="1:12" ht="69" customHeight="1">
      <c r="A9" s="20">
        <v>5</v>
      </c>
      <c r="B9" s="66" t="s">
        <v>60</v>
      </c>
      <c r="C9" s="66" t="s">
        <v>506</v>
      </c>
      <c r="D9" s="20">
        <v>300</v>
      </c>
      <c r="E9" s="20">
        <v>200</v>
      </c>
      <c r="F9" s="21">
        <f aca="true" t="shared" si="3" ref="F9:F20">SUM(D9+E9)</f>
        <v>500</v>
      </c>
      <c r="G9" s="67" t="s">
        <v>38</v>
      </c>
      <c r="H9" s="68">
        <v>0</v>
      </c>
      <c r="I9" s="61">
        <f t="shared" si="0"/>
        <v>0</v>
      </c>
      <c r="J9" s="69">
        <v>0.05</v>
      </c>
      <c r="K9" s="60">
        <f t="shared" si="1"/>
        <v>0</v>
      </c>
      <c r="L9" s="60">
        <f t="shared" si="2"/>
        <v>0</v>
      </c>
    </row>
    <row r="10" spans="1:12" ht="39.75" customHeight="1">
      <c r="A10" s="20">
        <f aca="true" t="shared" si="4" ref="A10:A15">A9+1</f>
        <v>6</v>
      </c>
      <c r="B10" s="66" t="s">
        <v>61</v>
      </c>
      <c r="C10" s="66" t="s">
        <v>508</v>
      </c>
      <c r="D10" s="20">
        <v>1850</v>
      </c>
      <c r="E10" s="20">
        <v>150</v>
      </c>
      <c r="F10" s="21">
        <f t="shared" si="3"/>
        <v>2000</v>
      </c>
      <c r="G10" s="67" t="s">
        <v>20</v>
      </c>
      <c r="H10" s="68">
        <v>0</v>
      </c>
      <c r="I10" s="61">
        <f t="shared" si="0"/>
        <v>0</v>
      </c>
      <c r="J10" s="69">
        <v>0.05</v>
      </c>
      <c r="K10" s="60">
        <f t="shared" si="1"/>
        <v>0</v>
      </c>
      <c r="L10" s="60">
        <f t="shared" si="2"/>
        <v>0</v>
      </c>
    </row>
    <row r="11" spans="1:12" ht="21.75" customHeight="1">
      <c r="A11" s="20">
        <f t="shared" si="4"/>
        <v>7</v>
      </c>
      <c r="B11" s="59" t="s">
        <v>62</v>
      </c>
      <c r="C11" s="59" t="s">
        <v>63</v>
      </c>
      <c r="D11" s="20">
        <v>200</v>
      </c>
      <c r="E11" s="20">
        <v>10</v>
      </c>
      <c r="F11" s="21">
        <f t="shared" si="3"/>
        <v>210</v>
      </c>
      <c r="G11" s="63" t="s">
        <v>20</v>
      </c>
      <c r="H11" s="64">
        <v>0</v>
      </c>
      <c r="I11" s="61">
        <f t="shared" si="0"/>
        <v>0</v>
      </c>
      <c r="J11" s="65">
        <v>0.05</v>
      </c>
      <c r="K11" s="60">
        <f t="shared" si="1"/>
        <v>0</v>
      </c>
      <c r="L11" s="60">
        <f t="shared" si="2"/>
        <v>0</v>
      </c>
    </row>
    <row r="12" spans="1:12" ht="61.5" customHeight="1">
      <c r="A12" s="20">
        <f t="shared" si="4"/>
        <v>8</v>
      </c>
      <c r="B12" s="59" t="s">
        <v>64</v>
      </c>
      <c r="C12" s="59" t="s">
        <v>507</v>
      </c>
      <c r="D12" s="20">
        <v>200</v>
      </c>
      <c r="E12" s="20">
        <v>10</v>
      </c>
      <c r="F12" s="21">
        <f t="shared" si="3"/>
        <v>210</v>
      </c>
      <c r="G12" s="63" t="s">
        <v>38</v>
      </c>
      <c r="H12" s="64">
        <v>0</v>
      </c>
      <c r="I12" s="61">
        <f t="shared" si="0"/>
        <v>0</v>
      </c>
      <c r="J12" s="65">
        <v>0.05</v>
      </c>
      <c r="K12" s="60">
        <f t="shared" si="1"/>
        <v>0</v>
      </c>
      <c r="L12" s="60">
        <f t="shared" si="2"/>
        <v>0</v>
      </c>
    </row>
    <row r="13" spans="1:12" ht="24.75" customHeight="1">
      <c r="A13" s="20">
        <f t="shared" si="4"/>
        <v>9</v>
      </c>
      <c r="B13" s="59" t="s">
        <v>65</v>
      </c>
      <c r="C13" s="59" t="s">
        <v>66</v>
      </c>
      <c r="D13" s="20">
        <v>150</v>
      </c>
      <c r="E13" s="20">
        <v>0</v>
      </c>
      <c r="F13" s="21">
        <f t="shared" si="3"/>
        <v>150</v>
      </c>
      <c r="G13" s="63" t="s">
        <v>67</v>
      </c>
      <c r="H13" s="64">
        <v>0</v>
      </c>
      <c r="I13" s="61">
        <f t="shared" si="0"/>
        <v>0</v>
      </c>
      <c r="J13" s="65">
        <v>0.05</v>
      </c>
      <c r="K13" s="60">
        <f t="shared" si="1"/>
        <v>0</v>
      </c>
      <c r="L13" s="60">
        <f t="shared" si="2"/>
        <v>0</v>
      </c>
    </row>
    <row r="14" spans="1:12" ht="24.75" customHeight="1">
      <c r="A14" s="20">
        <f t="shared" si="4"/>
        <v>10</v>
      </c>
      <c r="B14" s="59" t="s">
        <v>68</v>
      </c>
      <c r="C14" s="59" t="s">
        <v>69</v>
      </c>
      <c r="D14" s="20">
        <v>750</v>
      </c>
      <c r="E14" s="20">
        <v>400</v>
      </c>
      <c r="F14" s="21">
        <f t="shared" si="3"/>
        <v>1150</v>
      </c>
      <c r="G14" s="63" t="s">
        <v>67</v>
      </c>
      <c r="H14" s="64">
        <v>0</v>
      </c>
      <c r="I14" s="61">
        <f t="shared" si="0"/>
        <v>0</v>
      </c>
      <c r="J14" s="65">
        <v>0.05</v>
      </c>
      <c r="K14" s="60">
        <f t="shared" si="1"/>
        <v>0</v>
      </c>
      <c r="L14" s="60">
        <f t="shared" si="2"/>
        <v>0</v>
      </c>
    </row>
    <row r="15" spans="1:12" ht="36" customHeight="1">
      <c r="A15" s="20">
        <f t="shared" si="4"/>
        <v>11</v>
      </c>
      <c r="B15" s="59" t="s">
        <v>70</v>
      </c>
      <c r="C15" s="59" t="s">
        <v>71</v>
      </c>
      <c r="D15" s="20">
        <v>100</v>
      </c>
      <c r="E15" s="20">
        <v>0</v>
      </c>
      <c r="F15" s="21">
        <f t="shared" si="3"/>
        <v>100</v>
      </c>
      <c r="G15" s="63" t="s">
        <v>20</v>
      </c>
      <c r="H15" s="64">
        <v>0</v>
      </c>
      <c r="I15" s="61">
        <f t="shared" si="0"/>
        <v>0</v>
      </c>
      <c r="J15" s="65">
        <v>0.05</v>
      </c>
      <c r="K15" s="60">
        <f t="shared" si="1"/>
        <v>0</v>
      </c>
      <c r="L15" s="60">
        <f t="shared" si="2"/>
        <v>0</v>
      </c>
    </row>
    <row r="16" spans="1:12" ht="34.5" customHeight="1">
      <c r="A16" s="20">
        <v>11</v>
      </c>
      <c r="B16" s="59" t="s">
        <v>72</v>
      </c>
      <c r="C16" s="59" t="s">
        <v>73</v>
      </c>
      <c r="D16" s="20">
        <v>500</v>
      </c>
      <c r="E16" s="20">
        <v>300</v>
      </c>
      <c r="F16" s="21">
        <f t="shared" si="3"/>
        <v>800</v>
      </c>
      <c r="G16" s="63" t="s">
        <v>20</v>
      </c>
      <c r="H16" s="64">
        <v>0</v>
      </c>
      <c r="I16" s="61">
        <f t="shared" si="0"/>
        <v>0</v>
      </c>
      <c r="J16" s="65">
        <v>0.05</v>
      </c>
      <c r="K16" s="60">
        <f t="shared" si="1"/>
        <v>0</v>
      </c>
      <c r="L16" s="60">
        <f t="shared" si="2"/>
        <v>0</v>
      </c>
    </row>
    <row r="17" spans="1:12" ht="40.5" customHeight="1">
      <c r="A17" s="20">
        <v>12</v>
      </c>
      <c r="B17" s="59" t="s">
        <v>74</v>
      </c>
      <c r="C17" s="59" t="s">
        <v>75</v>
      </c>
      <c r="D17" s="20">
        <v>150</v>
      </c>
      <c r="E17" s="20">
        <v>0</v>
      </c>
      <c r="F17" s="21">
        <f t="shared" si="3"/>
        <v>150</v>
      </c>
      <c r="G17" s="63" t="s">
        <v>38</v>
      </c>
      <c r="H17" s="64">
        <v>0</v>
      </c>
      <c r="I17" s="61">
        <f t="shared" si="0"/>
        <v>0</v>
      </c>
      <c r="J17" s="65">
        <v>0.05</v>
      </c>
      <c r="K17" s="60">
        <f t="shared" si="1"/>
        <v>0</v>
      </c>
      <c r="L17" s="60">
        <f t="shared" si="2"/>
        <v>0</v>
      </c>
    </row>
    <row r="18" spans="1:12" ht="24.75" customHeight="1">
      <c r="A18" s="20">
        <f>A17+1</f>
        <v>13</v>
      </c>
      <c r="B18" s="59" t="s">
        <v>76</v>
      </c>
      <c r="C18" s="70" t="s">
        <v>77</v>
      </c>
      <c r="D18" s="20">
        <v>750</v>
      </c>
      <c r="E18" s="20">
        <v>200</v>
      </c>
      <c r="F18" s="21">
        <f t="shared" si="3"/>
        <v>950</v>
      </c>
      <c r="G18" s="63" t="s">
        <v>38</v>
      </c>
      <c r="H18" s="64">
        <v>0</v>
      </c>
      <c r="I18" s="61">
        <f t="shared" si="0"/>
        <v>0</v>
      </c>
      <c r="J18" s="65">
        <v>0.05</v>
      </c>
      <c r="K18" s="60">
        <f t="shared" si="1"/>
        <v>0</v>
      </c>
      <c r="L18" s="60">
        <f t="shared" si="2"/>
        <v>0</v>
      </c>
    </row>
    <row r="19" spans="1:12" ht="24.75" customHeight="1">
      <c r="A19" s="20">
        <v>14</v>
      </c>
      <c r="B19" s="59" t="s">
        <v>78</v>
      </c>
      <c r="C19" s="70" t="s">
        <v>79</v>
      </c>
      <c r="D19" s="20">
        <v>15</v>
      </c>
      <c r="E19" s="20">
        <v>15</v>
      </c>
      <c r="F19" s="21">
        <f t="shared" si="3"/>
        <v>30</v>
      </c>
      <c r="G19" s="63" t="s">
        <v>38</v>
      </c>
      <c r="H19" s="64">
        <v>0</v>
      </c>
      <c r="I19" s="61">
        <f t="shared" si="0"/>
        <v>0</v>
      </c>
      <c r="J19" s="65">
        <v>0.05</v>
      </c>
      <c r="K19" s="60">
        <f t="shared" si="1"/>
        <v>0</v>
      </c>
      <c r="L19" s="60">
        <f t="shared" si="2"/>
        <v>0</v>
      </c>
    </row>
    <row r="20" spans="1:12" ht="29.25" customHeight="1">
      <c r="A20" s="20">
        <f>A19+1</f>
        <v>15</v>
      </c>
      <c r="B20" s="59" t="s">
        <v>80</v>
      </c>
      <c r="C20" s="59" t="s">
        <v>509</v>
      </c>
      <c r="D20" s="20">
        <v>5000</v>
      </c>
      <c r="E20" s="20">
        <v>200</v>
      </c>
      <c r="F20" s="21">
        <f t="shared" si="3"/>
        <v>5200</v>
      </c>
      <c r="G20" s="63" t="s">
        <v>20</v>
      </c>
      <c r="H20" s="64">
        <v>0</v>
      </c>
      <c r="I20" s="61">
        <f t="shared" si="0"/>
        <v>0</v>
      </c>
      <c r="J20" s="65">
        <v>0.05</v>
      </c>
      <c r="K20" s="60">
        <f t="shared" si="1"/>
        <v>0</v>
      </c>
      <c r="L20" s="60">
        <f t="shared" si="2"/>
        <v>0</v>
      </c>
    </row>
    <row r="21" spans="1:12" ht="32.25" customHeight="1">
      <c r="A21" s="239"/>
      <c r="B21" s="239"/>
      <c r="C21" s="239"/>
      <c r="D21" s="239"/>
      <c r="E21" s="239"/>
      <c r="F21" s="239"/>
      <c r="G21" s="71"/>
      <c r="H21" s="72"/>
      <c r="I21" s="73">
        <f>SUM(I5:I20)</f>
        <v>0</v>
      </c>
      <c r="J21" s="74" t="s">
        <v>81</v>
      </c>
      <c r="K21" s="75">
        <f>SUM(K5:K20)</f>
        <v>0</v>
      </c>
      <c r="L21" s="75">
        <f>SUM(L5:L20)</f>
        <v>0</v>
      </c>
    </row>
    <row r="22" spans="1:12" ht="14.25">
      <c r="A22" s="76"/>
      <c r="B22" s="10"/>
      <c r="C22" s="10"/>
      <c r="D22" s="12"/>
      <c r="E22" s="52"/>
      <c r="F22" s="77"/>
      <c r="G22" s="77"/>
      <c r="H22" s="10"/>
      <c r="I22" s="12"/>
      <c r="J22" s="10"/>
      <c r="K22" s="10"/>
      <c r="L22" s="10"/>
    </row>
    <row r="23" spans="1:14" s="56" customFormat="1" ht="15">
      <c r="A23" s="78"/>
      <c r="B23" s="45"/>
      <c r="C23" s="45"/>
      <c r="D23" s="49"/>
      <c r="E23" s="53"/>
      <c r="F23" s="79"/>
      <c r="G23" s="79"/>
      <c r="H23" s="45"/>
      <c r="I23" s="12"/>
      <c r="J23" s="45"/>
      <c r="K23" s="45"/>
      <c r="L23" s="45"/>
      <c r="N23" s="80"/>
    </row>
    <row r="24" spans="1:12" ht="14.25">
      <c r="A24" s="78"/>
      <c r="B24" s="10"/>
      <c r="C24" s="10"/>
      <c r="D24" s="12"/>
      <c r="E24" s="52"/>
      <c r="F24" s="77"/>
      <c r="G24" s="77"/>
      <c r="H24" s="10"/>
      <c r="I24" s="12"/>
      <c r="J24" s="10"/>
      <c r="K24" s="10"/>
      <c r="L24" s="10"/>
    </row>
    <row r="25" spans="1:12" ht="14.25">
      <c r="A25" s="78"/>
      <c r="B25" s="10"/>
      <c r="C25" s="12"/>
      <c r="D25" s="12"/>
      <c r="E25" s="47"/>
      <c r="F25" s="47"/>
      <c r="G25" s="12"/>
      <c r="H25" s="12"/>
      <c r="I25" s="12"/>
      <c r="J25" s="12"/>
      <c r="K25" s="12"/>
      <c r="L25" s="12"/>
    </row>
    <row r="26" spans="1:12" ht="14.25">
      <c r="A26" s="78"/>
      <c r="B26" s="10"/>
      <c r="C26" s="234"/>
      <c r="D26" s="234"/>
      <c r="E26" s="47"/>
      <c r="F26" s="47"/>
      <c r="G26" s="51"/>
      <c r="H26" s="52"/>
      <c r="I26" s="52"/>
      <c r="J26" s="51"/>
      <c r="K26" s="51"/>
      <c r="L26" s="51"/>
    </row>
    <row r="27" spans="1:12" ht="14.25">
      <c r="A27" s="78"/>
      <c r="B27" s="10"/>
      <c r="C27" s="54"/>
      <c r="D27" s="81"/>
      <c r="E27" s="81"/>
      <c r="F27" s="54"/>
      <c r="G27" s="54"/>
      <c r="H27" s="54"/>
      <c r="I27" s="54"/>
      <c r="J27" s="54"/>
      <c r="K27" s="54"/>
      <c r="L27" s="54"/>
    </row>
    <row r="28" spans="2:12" ht="15">
      <c r="B28" s="10"/>
      <c r="C28" s="45"/>
      <c r="D28" s="12"/>
      <c r="E28" s="52"/>
      <c r="F28" s="10"/>
      <c r="G28" s="10"/>
      <c r="H28" s="10"/>
      <c r="I28" s="12"/>
      <c r="J28" s="10"/>
      <c r="K28" s="10"/>
      <c r="L28" s="10"/>
    </row>
  </sheetData>
  <sheetProtection selectLockedCells="1" selectUnlockedCells="1"/>
  <mergeCells count="15">
    <mergeCell ref="L3:L4"/>
    <mergeCell ref="E3:E4"/>
    <mergeCell ref="F3:F4"/>
    <mergeCell ref="G3:G4"/>
    <mergeCell ref="H3:H4"/>
    <mergeCell ref="A21:F21"/>
    <mergeCell ref="C26:D26"/>
    <mergeCell ref="A1:L1"/>
    <mergeCell ref="A3:A4"/>
    <mergeCell ref="B3:B4"/>
    <mergeCell ref="C3:C4"/>
    <mergeCell ref="D3:D4"/>
    <mergeCell ref="I3:I4"/>
    <mergeCell ref="J3:J4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P51" sqref="P51"/>
    </sheetView>
  </sheetViews>
  <sheetFormatPr defaultColWidth="10.75390625" defaultRowHeight="14.25"/>
  <cols>
    <col min="1" max="1" width="6.75390625" style="10" customWidth="1"/>
    <col min="2" max="2" width="11.875" style="82" customWidth="1"/>
    <col min="3" max="3" width="18.625" style="82" customWidth="1"/>
    <col min="4" max="4" width="9.125" style="10" customWidth="1"/>
    <col min="5" max="5" width="11.75390625" style="10" customWidth="1"/>
    <col min="6" max="6" width="10.125" style="10" customWidth="1"/>
    <col min="7" max="7" width="7.375" style="10" customWidth="1"/>
    <col min="8" max="8" width="10.75390625" style="10" customWidth="1"/>
    <col min="9" max="9" width="13.50390625" style="12" customWidth="1"/>
    <col min="10" max="10" width="9.50390625" style="10" customWidth="1"/>
    <col min="11" max="11" width="13.375" style="12" customWidth="1"/>
    <col min="12" max="12" width="15.00390625" style="12" customWidth="1"/>
    <col min="13" max="13" width="13.25390625" style="0" customWidth="1"/>
  </cols>
  <sheetData>
    <row r="1" spans="1:12" ht="12.75" customHeight="1">
      <c r="A1" s="235" t="s">
        <v>488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4.5" customHeight="1">
      <c r="A2" s="16" t="s">
        <v>493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6" s="84" customFormat="1" ht="14.25" customHeight="1">
      <c r="A3" s="245" t="s">
        <v>6</v>
      </c>
      <c r="B3" s="245" t="s">
        <v>7</v>
      </c>
      <c r="C3" s="245" t="s">
        <v>8</v>
      </c>
      <c r="D3" s="245" t="s">
        <v>82</v>
      </c>
      <c r="E3" s="245" t="s">
        <v>52</v>
      </c>
      <c r="F3" s="245" t="s">
        <v>11</v>
      </c>
      <c r="G3" s="245" t="s">
        <v>12</v>
      </c>
      <c r="H3" s="246" t="s">
        <v>13</v>
      </c>
      <c r="I3" s="246" t="s">
        <v>14</v>
      </c>
      <c r="J3" s="246" t="s">
        <v>15</v>
      </c>
      <c r="K3" s="246" t="s">
        <v>16</v>
      </c>
      <c r="L3" s="246" t="s">
        <v>17</v>
      </c>
      <c r="M3" s="83"/>
      <c r="N3" s="83"/>
      <c r="O3" s="83"/>
      <c r="P3" s="83"/>
    </row>
    <row r="4" spans="1:16" s="84" customFormat="1" ht="37.5" customHeight="1">
      <c r="A4" s="245"/>
      <c r="B4" s="245"/>
      <c r="C4" s="245"/>
      <c r="D4" s="245"/>
      <c r="E4" s="245"/>
      <c r="F4" s="245"/>
      <c r="G4" s="245"/>
      <c r="H4" s="246"/>
      <c r="I4" s="246"/>
      <c r="J4" s="246"/>
      <c r="K4" s="246"/>
      <c r="L4" s="246"/>
      <c r="M4" s="83"/>
      <c r="N4" s="83"/>
      <c r="O4" s="83"/>
      <c r="P4" s="83"/>
    </row>
    <row r="5" spans="1:16" s="84" customFormat="1" ht="30.75" customHeight="1">
      <c r="A5" s="85">
        <v>1</v>
      </c>
      <c r="B5" s="86" t="s">
        <v>83</v>
      </c>
      <c r="C5" s="86" t="s">
        <v>84</v>
      </c>
      <c r="D5" s="85">
        <v>30</v>
      </c>
      <c r="E5" s="85">
        <v>0</v>
      </c>
      <c r="F5" s="87">
        <f>SUM(D5:E5)</f>
        <v>30</v>
      </c>
      <c r="G5" s="85" t="s">
        <v>20</v>
      </c>
      <c r="H5" s="88">
        <v>0</v>
      </c>
      <c r="I5" s="89">
        <f>SUM(F5*H5)</f>
        <v>0</v>
      </c>
      <c r="J5" s="90">
        <v>0.08</v>
      </c>
      <c r="K5" s="88">
        <f>SUM(I5*J5)</f>
        <v>0</v>
      </c>
      <c r="L5" s="88">
        <f>SUM(I5+K5)</f>
        <v>0</v>
      </c>
      <c r="M5" s="91"/>
      <c r="N5" s="83"/>
      <c r="O5" s="83"/>
      <c r="P5" s="83"/>
    </row>
    <row r="6" spans="1:16" s="84" customFormat="1" ht="63.75" customHeight="1">
      <c r="A6" s="85">
        <v>2</v>
      </c>
      <c r="B6" s="86" t="s">
        <v>85</v>
      </c>
      <c r="C6" s="86" t="s">
        <v>86</v>
      </c>
      <c r="D6" s="85">
        <v>150</v>
      </c>
      <c r="E6" s="85">
        <v>0</v>
      </c>
      <c r="F6" s="87">
        <v>150</v>
      </c>
      <c r="G6" s="85" t="s">
        <v>38</v>
      </c>
      <c r="H6" s="88">
        <v>0</v>
      </c>
      <c r="I6" s="89">
        <f>SUM(F6*H6)</f>
        <v>0</v>
      </c>
      <c r="J6" s="90">
        <v>0.08</v>
      </c>
      <c r="K6" s="88">
        <f>SUM(I6*J6)</f>
        <v>0</v>
      </c>
      <c r="L6" s="88">
        <f>SUM(I6+K6)</f>
        <v>0</v>
      </c>
      <c r="M6" s="91"/>
      <c r="N6" s="83"/>
      <c r="O6" s="83"/>
      <c r="P6" s="83"/>
    </row>
    <row r="7" spans="1:16" s="84" customFormat="1" ht="56.25" customHeight="1">
      <c r="A7" s="85">
        <v>3</v>
      </c>
      <c r="B7" s="86" t="s">
        <v>87</v>
      </c>
      <c r="C7" s="86" t="s">
        <v>88</v>
      </c>
      <c r="D7" s="85">
        <v>400</v>
      </c>
      <c r="E7" s="85">
        <v>0</v>
      </c>
      <c r="F7" s="87">
        <f aca="true" t="shared" si="0" ref="F7:F50">SUM(D7:E7)</f>
        <v>400</v>
      </c>
      <c r="G7" s="85" t="s">
        <v>38</v>
      </c>
      <c r="H7" s="88">
        <v>0</v>
      </c>
      <c r="I7" s="89">
        <f aca="true" t="shared" si="1" ref="I7:I51">SUM(F7*H7)</f>
        <v>0</v>
      </c>
      <c r="J7" s="90">
        <v>0.08</v>
      </c>
      <c r="K7" s="88">
        <f aca="true" t="shared" si="2" ref="K7:K51">SUM(I7*J7)</f>
        <v>0</v>
      </c>
      <c r="L7" s="88">
        <f aca="true" t="shared" si="3" ref="L7:L51">SUM(I7+K7)</f>
        <v>0</v>
      </c>
      <c r="M7" s="91"/>
      <c r="N7" s="83"/>
      <c r="O7" s="83"/>
      <c r="P7" s="83"/>
    </row>
    <row r="8" spans="1:16" s="84" customFormat="1" ht="33" customHeight="1">
      <c r="A8" s="85">
        <v>4</v>
      </c>
      <c r="B8" s="86" t="s">
        <v>89</v>
      </c>
      <c r="C8" s="86" t="s">
        <v>90</v>
      </c>
      <c r="D8" s="85">
        <v>2100</v>
      </c>
      <c r="E8" s="85">
        <v>500</v>
      </c>
      <c r="F8" s="87">
        <f t="shared" si="0"/>
        <v>2600</v>
      </c>
      <c r="G8" s="85" t="s">
        <v>20</v>
      </c>
      <c r="H8" s="88">
        <v>0</v>
      </c>
      <c r="I8" s="89">
        <f t="shared" si="1"/>
        <v>0</v>
      </c>
      <c r="J8" s="90">
        <v>0.08</v>
      </c>
      <c r="K8" s="88">
        <f t="shared" si="2"/>
        <v>0</v>
      </c>
      <c r="L8" s="88">
        <f t="shared" si="3"/>
        <v>0</v>
      </c>
      <c r="M8" s="91"/>
      <c r="N8" s="83"/>
      <c r="O8" s="83"/>
      <c r="P8" s="83"/>
    </row>
    <row r="9" spans="1:16" s="84" customFormat="1" ht="33" customHeight="1">
      <c r="A9" s="85">
        <v>5</v>
      </c>
      <c r="B9" s="86" t="s">
        <v>91</v>
      </c>
      <c r="C9" s="86" t="s">
        <v>92</v>
      </c>
      <c r="D9" s="85">
        <v>40</v>
      </c>
      <c r="E9" s="85">
        <v>10</v>
      </c>
      <c r="F9" s="87">
        <f t="shared" si="0"/>
        <v>50</v>
      </c>
      <c r="G9" s="85" t="s">
        <v>38</v>
      </c>
      <c r="H9" s="88">
        <v>0</v>
      </c>
      <c r="I9" s="89">
        <f t="shared" si="1"/>
        <v>0</v>
      </c>
      <c r="J9" s="90">
        <v>0.23</v>
      </c>
      <c r="K9" s="88">
        <f t="shared" si="2"/>
        <v>0</v>
      </c>
      <c r="L9" s="88">
        <f t="shared" si="3"/>
        <v>0</v>
      </c>
      <c r="M9" s="91"/>
      <c r="N9" s="83"/>
      <c r="O9" s="83"/>
      <c r="P9" s="83"/>
    </row>
    <row r="10" spans="1:16" s="84" customFormat="1" ht="39" customHeight="1">
      <c r="A10" s="85">
        <v>6</v>
      </c>
      <c r="B10" s="86" t="s">
        <v>93</v>
      </c>
      <c r="C10" s="86" t="s">
        <v>94</v>
      </c>
      <c r="D10" s="85">
        <v>60</v>
      </c>
      <c r="E10" s="85">
        <v>40</v>
      </c>
      <c r="F10" s="87">
        <f t="shared" si="0"/>
        <v>100</v>
      </c>
      <c r="G10" s="85" t="s">
        <v>38</v>
      </c>
      <c r="H10" s="88">
        <v>0</v>
      </c>
      <c r="I10" s="89">
        <f t="shared" si="1"/>
        <v>0</v>
      </c>
      <c r="J10" s="90">
        <v>0.23</v>
      </c>
      <c r="K10" s="88">
        <f t="shared" si="2"/>
        <v>0</v>
      </c>
      <c r="L10" s="88">
        <f t="shared" si="3"/>
        <v>0</v>
      </c>
      <c r="M10" s="91"/>
      <c r="N10" s="83"/>
      <c r="O10" s="83"/>
      <c r="P10" s="83"/>
    </row>
    <row r="11" spans="1:16" s="84" customFormat="1" ht="28.5" customHeight="1">
      <c r="A11" s="85">
        <v>7</v>
      </c>
      <c r="B11" s="86" t="s">
        <v>95</v>
      </c>
      <c r="C11" s="86" t="s">
        <v>96</v>
      </c>
      <c r="D11" s="85">
        <v>30</v>
      </c>
      <c r="E11" s="85">
        <v>10</v>
      </c>
      <c r="F11" s="87">
        <f t="shared" si="0"/>
        <v>40</v>
      </c>
      <c r="G11" s="85" t="s">
        <v>38</v>
      </c>
      <c r="H11" s="88">
        <v>0</v>
      </c>
      <c r="I11" s="89">
        <f t="shared" si="1"/>
        <v>0</v>
      </c>
      <c r="J11" s="90">
        <v>0.23</v>
      </c>
      <c r="K11" s="88">
        <f t="shared" si="2"/>
        <v>0</v>
      </c>
      <c r="L11" s="88">
        <f t="shared" si="3"/>
        <v>0</v>
      </c>
      <c r="M11" s="91"/>
      <c r="N11" s="83"/>
      <c r="O11" s="83"/>
      <c r="P11" s="83"/>
    </row>
    <row r="12" spans="1:16" s="84" customFormat="1" ht="79.5" customHeight="1">
      <c r="A12" s="85">
        <v>8</v>
      </c>
      <c r="B12" s="86" t="s">
        <v>97</v>
      </c>
      <c r="C12" s="86" t="s">
        <v>512</v>
      </c>
      <c r="D12" s="85">
        <v>0</v>
      </c>
      <c r="E12" s="85">
        <v>600</v>
      </c>
      <c r="F12" s="87">
        <f t="shared" si="0"/>
        <v>600</v>
      </c>
      <c r="G12" s="85" t="s">
        <v>38</v>
      </c>
      <c r="H12" s="88">
        <v>0</v>
      </c>
      <c r="I12" s="89">
        <f t="shared" si="1"/>
        <v>0</v>
      </c>
      <c r="J12" s="90">
        <v>0.23</v>
      </c>
      <c r="K12" s="88">
        <f t="shared" si="2"/>
        <v>0</v>
      </c>
      <c r="L12" s="88">
        <f t="shared" si="3"/>
        <v>0</v>
      </c>
      <c r="M12" s="91"/>
      <c r="N12" s="83"/>
      <c r="O12" s="83"/>
      <c r="P12" s="83"/>
    </row>
    <row r="13" spans="1:16" s="96" customFormat="1" ht="117.75" customHeight="1">
      <c r="A13" s="85">
        <v>9</v>
      </c>
      <c r="B13" s="86" t="s">
        <v>98</v>
      </c>
      <c r="C13" s="86" t="s">
        <v>99</v>
      </c>
      <c r="D13" s="86">
        <v>0</v>
      </c>
      <c r="E13" s="86">
        <v>250</v>
      </c>
      <c r="F13" s="87">
        <f t="shared" si="0"/>
        <v>250</v>
      </c>
      <c r="G13" s="86" t="s">
        <v>38</v>
      </c>
      <c r="H13" s="92">
        <v>0</v>
      </c>
      <c r="I13" s="89">
        <f t="shared" si="1"/>
        <v>0</v>
      </c>
      <c r="J13" s="93">
        <v>0.23</v>
      </c>
      <c r="K13" s="88">
        <f t="shared" si="2"/>
        <v>0</v>
      </c>
      <c r="L13" s="88">
        <f t="shared" si="3"/>
        <v>0</v>
      </c>
      <c r="M13" s="94"/>
      <c r="N13" s="95"/>
      <c r="O13" s="95"/>
      <c r="P13" s="95"/>
    </row>
    <row r="14" spans="1:16" s="84" customFormat="1" ht="49.5" customHeight="1">
      <c r="A14" s="85">
        <v>10</v>
      </c>
      <c r="B14" s="98" t="s">
        <v>100</v>
      </c>
      <c r="C14" s="98" t="s">
        <v>101</v>
      </c>
      <c r="D14" s="85">
        <v>0</v>
      </c>
      <c r="E14" s="85">
        <v>100</v>
      </c>
      <c r="F14" s="87">
        <f t="shared" si="0"/>
        <v>100</v>
      </c>
      <c r="G14" s="85" t="s">
        <v>38</v>
      </c>
      <c r="H14" s="88">
        <v>0</v>
      </c>
      <c r="I14" s="89">
        <f t="shared" si="1"/>
        <v>0</v>
      </c>
      <c r="J14" s="90">
        <v>0.23</v>
      </c>
      <c r="K14" s="88">
        <f t="shared" si="2"/>
        <v>0</v>
      </c>
      <c r="L14" s="88">
        <f t="shared" si="3"/>
        <v>0</v>
      </c>
      <c r="M14" s="91"/>
      <c r="N14" s="83"/>
      <c r="O14" s="83"/>
      <c r="P14" s="83"/>
    </row>
    <row r="15" spans="1:16" s="84" customFormat="1" ht="48" customHeight="1">
      <c r="A15" s="216">
        <v>11</v>
      </c>
      <c r="B15" s="219" t="s">
        <v>102</v>
      </c>
      <c r="C15" s="219" t="s">
        <v>103</v>
      </c>
      <c r="D15" s="217">
        <v>0</v>
      </c>
      <c r="E15" s="85">
        <v>20</v>
      </c>
      <c r="F15" s="87">
        <f t="shared" si="0"/>
        <v>20</v>
      </c>
      <c r="G15" s="85" t="s">
        <v>38</v>
      </c>
      <c r="H15" s="88">
        <v>0</v>
      </c>
      <c r="I15" s="89">
        <f t="shared" si="1"/>
        <v>0</v>
      </c>
      <c r="J15" s="90">
        <v>0.08</v>
      </c>
      <c r="K15" s="88">
        <f t="shared" si="2"/>
        <v>0</v>
      </c>
      <c r="L15" s="88">
        <f t="shared" si="3"/>
        <v>0</v>
      </c>
      <c r="M15" s="91"/>
      <c r="N15" s="83"/>
      <c r="O15" s="83"/>
      <c r="P15" s="83"/>
    </row>
    <row r="16" spans="1:16" s="84" customFormat="1" ht="45.75" customHeight="1">
      <c r="A16" s="216">
        <v>12</v>
      </c>
      <c r="B16" s="219" t="s">
        <v>104</v>
      </c>
      <c r="C16" s="219" t="s">
        <v>103</v>
      </c>
      <c r="D16" s="217">
        <v>0</v>
      </c>
      <c r="E16" s="85">
        <v>20</v>
      </c>
      <c r="F16" s="87">
        <f t="shared" si="0"/>
        <v>20</v>
      </c>
      <c r="G16" s="85" t="s">
        <v>38</v>
      </c>
      <c r="H16" s="88">
        <v>0</v>
      </c>
      <c r="I16" s="89">
        <f t="shared" si="1"/>
        <v>0</v>
      </c>
      <c r="J16" s="90">
        <v>0.08</v>
      </c>
      <c r="K16" s="88">
        <f t="shared" si="2"/>
        <v>0</v>
      </c>
      <c r="L16" s="88">
        <f t="shared" si="3"/>
        <v>0</v>
      </c>
      <c r="M16" s="91"/>
      <c r="N16" s="83"/>
      <c r="O16" s="83"/>
      <c r="P16" s="83"/>
    </row>
    <row r="17" spans="1:16" s="84" customFormat="1" ht="30" customHeight="1">
      <c r="A17" s="216">
        <v>13</v>
      </c>
      <c r="B17" s="219" t="s">
        <v>105</v>
      </c>
      <c r="C17" s="219" t="s">
        <v>103</v>
      </c>
      <c r="D17" s="217">
        <v>0</v>
      </c>
      <c r="E17" s="85">
        <v>20</v>
      </c>
      <c r="F17" s="87">
        <f t="shared" si="0"/>
        <v>20</v>
      </c>
      <c r="G17" s="85" t="s">
        <v>38</v>
      </c>
      <c r="H17" s="88">
        <v>0</v>
      </c>
      <c r="I17" s="89">
        <f t="shared" si="1"/>
        <v>0</v>
      </c>
      <c r="J17" s="90">
        <v>0.08</v>
      </c>
      <c r="K17" s="88">
        <f t="shared" si="2"/>
        <v>0</v>
      </c>
      <c r="L17" s="88">
        <f t="shared" si="3"/>
        <v>0</v>
      </c>
      <c r="M17" s="91"/>
      <c r="N17" s="83"/>
      <c r="O17" s="83"/>
      <c r="P17" s="83"/>
    </row>
    <row r="18" spans="1:16" s="84" customFormat="1" ht="30" customHeight="1">
      <c r="A18" s="216">
        <v>14</v>
      </c>
      <c r="B18" s="219" t="s">
        <v>106</v>
      </c>
      <c r="C18" s="219" t="s">
        <v>103</v>
      </c>
      <c r="D18" s="217">
        <v>0</v>
      </c>
      <c r="E18" s="85">
        <v>10</v>
      </c>
      <c r="F18" s="87">
        <f t="shared" si="0"/>
        <v>10</v>
      </c>
      <c r="G18" s="85" t="s">
        <v>38</v>
      </c>
      <c r="H18" s="88">
        <v>0</v>
      </c>
      <c r="I18" s="89">
        <f t="shared" si="1"/>
        <v>0</v>
      </c>
      <c r="J18" s="90">
        <v>0.08</v>
      </c>
      <c r="K18" s="88">
        <f t="shared" si="2"/>
        <v>0</v>
      </c>
      <c r="L18" s="88">
        <f t="shared" si="3"/>
        <v>0</v>
      </c>
      <c r="M18" s="91"/>
      <c r="N18" s="83"/>
      <c r="O18" s="83"/>
      <c r="P18" s="83"/>
    </row>
    <row r="19" spans="1:16" s="84" customFormat="1" ht="48.75" customHeight="1">
      <c r="A19" s="85">
        <v>15</v>
      </c>
      <c r="B19" s="218" t="s">
        <v>107</v>
      </c>
      <c r="C19" s="218" t="s">
        <v>108</v>
      </c>
      <c r="D19" s="85">
        <v>20</v>
      </c>
      <c r="E19" s="85">
        <v>10</v>
      </c>
      <c r="F19" s="87">
        <f t="shared" si="0"/>
        <v>30</v>
      </c>
      <c r="G19" s="85" t="s">
        <v>38</v>
      </c>
      <c r="H19" s="88">
        <v>0</v>
      </c>
      <c r="I19" s="89">
        <f t="shared" si="1"/>
        <v>0</v>
      </c>
      <c r="J19" s="90">
        <v>0.08</v>
      </c>
      <c r="K19" s="88">
        <f t="shared" si="2"/>
        <v>0</v>
      </c>
      <c r="L19" s="88">
        <f t="shared" si="3"/>
        <v>0</v>
      </c>
      <c r="M19" s="91"/>
      <c r="N19" s="83"/>
      <c r="O19" s="83"/>
      <c r="P19" s="83"/>
    </row>
    <row r="20" spans="1:16" s="84" customFormat="1" ht="31.5" customHeight="1">
      <c r="A20" s="85">
        <v>16</v>
      </c>
      <c r="B20" s="86" t="s">
        <v>109</v>
      </c>
      <c r="C20" s="86" t="s">
        <v>110</v>
      </c>
      <c r="D20" s="85">
        <v>40</v>
      </c>
      <c r="E20" s="85">
        <v>20</v>
      </c>
      <c r="F20" s="87">
        <f t="shared" si="0"/>
        <v>60</v>
      </c>
      <c r="G20" s="85" t="s">
        <v>111</v>
      </c>
      <c r="H20" s="88">
        <v>0</v>
      </c>
      <c r="I20" s="89">
        <f t="shared" si="1"/>
        <v>0</v>
      </c>
      <c r="J20" s="90">
        <v>0.05</v>
      </c>
      <c r="K20" s="88">
        <f t="shared" si="2"/>
        <v>0</v>
      </c>
      <c r="L20" s="88">
        <f t="shared" si="3"/>
        <v>0</v>
      </c>
      <c r="M20" s="91"/>
      <c r="N20" s="83"/>
      <c r="O20" s="83"/>
      <c r="P20" s="83"/>
    </row>
    <row r="21" spans="1:16" s="84" customFormat="1" ht="42.75" customHeight="1">
      <c r="A21" s="85">
        <v>17</v>
      </c>
      <c r="B21" s="86" t="s">
        <v>112</v>
      </c>
      <c r="C21" s="86" t="s">
        <v>113</v>
      </c>
      <c r="D21" s="85">
        <v>300</v>
      </c>
      <c r="E21" s="85">
        <v>50</v>
      </c>
      <c r="F21" s="87">
        <f t="shared" si="0"/>
        <v>350</v>
      </c>
      <c r="G21" s="85" t="s">
        <v>38</v>
      </c>
      <c r="H21" s="88">
        <v>0</v>
      </c>
      <c r="I21" s="89">
        <f t="shared" si="1"/>
        <v>0</v>
      </c>
      <c r="J21" s="90">
        <v>0.08</v>
      </c>
      <c r="K21" s="88">
        <f t="shared" si="2"/>
        <v>0</v>
      </c>
      <c r="L21" s="88">
        <f t="shared" si="3"/>
        <v>0</v>
      </c>
      <c r="M21" s="91"/>
      <c r="N21" s="83"/>
      <c r="O21" s="83"/>
      <c r="P21" s="83"/>
    </row>
    <row r="22" spans="1:16" s="84" customFormat="1" ht="57" customHeight="1">
      <c r="A22" s="85">
        <v>18</v>
      </c>
      <c r="B22" s="86" t="s">
        <v>114</v>
      </c>
      <c r="C22" s="86" t="s">
        <v>115</v>
      </c>
      <c r="D22" s="85">
        <v>80</v>
      </c>
      <c r="E22" s="85">
        <v>0</v>
      </c>
      <c r="F22" s="87">
        <f t="shared" si="0"/>
        <v>80</v>
      </c>
      <c r="G22" s="85" t="s">
        <v>111</v>
      </c>
      <c r="H22" s="88">
        <v>0</v>
      </c>
      <c r="I22" s="89">
        <f t="shared" si="1"/>
        <v>0</v>
      </c>
      <c r="J22" s="90">
        <v>0.23</v>
      </c>
      <c r="K22" s="88">
        <f t="shared" si="2"/>
        <v>0</v>
      </c>
      <c r="L22" s="88">
        <f t="shared" si="3"/>
        <v>0</v>
      </c>
      <c r="M22" s="91"/>
      <c r="N22" s="83"/>
      <c r="O22" s="83"/>
      <c r="P22" s="83"/>
    </row>
    <row r="23" spans="1:16" s="84" customFormat="1" ht="45" customHeight="1">
      <c r="A23" s="85">
        <v>19</v>
      </c>
      <c r="B23" s="86" t="s">
        <v>114</v>
      </c>
      <c r="C23" s="86" t="s">
        <v>116</v>
      </c>
      <c r="D23" s="85">
        <v>20</v>
      </c>
      <c r="E23" s="85">
        <v>30</v>
      </c>
      <c r="F23" s="87">
        <f t="shared" si="0"/>
        <v>50</v>
      </c>
      <c r="G23" s="85" t="s">
        <v>38</v>
      </c>
      <c r="H23" s="88">
        <v>0</v>
      </c>
      <c r="I23" s="89">
        <f t="shared" si="1"/>
        <v>0</v>
      </c>
      <c r="J23" s="90">
        <v>0.23</v>
      </c>
      <c r="K23" s="88">
        <f t="shared" si="2"/>
        <v>0</v>
      </c>
      <c r="L23" s="88">
        <f t="shared" si="3"/>
        <v>0</v>
      </c>
      <c r="M23" s="91"/>
      <c r="N23" s="83"/>
      <c r="O23" s="83"/>
      <c r="P23" s="83"/>
    </row>
    <row r="24" spans="1:16" s="84" customFormat="1" ht="45" customHeight="1">
      <c r="A24" s="85">
        <v>20</v>
      </c>
      <c r="B24" s="86" t="s">
        <v>117</v>
      </c>
      <c r="C24" s="86" t="s">
        <v>118</v>
      </c>
      <c r="D24" s="85">
        <v>0</v>
      </c>
      <c r="E24" s="85">
        <v>20</v>
      </c>
      <c r="F24" s="87">
        <f t="shared" si="0"/>
        <v>20</v>
      </c>
      <c r="G24" s="85" t="s">
        <v>38</v>
      </c>
      <c r="H24" s="88">
        <v>0</v>
      </c>
      <c r="I24" s="89">
        <f t="shared" si="1"/>
        <v>0</v>
      </c>
      <c r="J24" s="90">
        <v>0.23</v>
      </c>
      <c r="K24" s="88">
        <f t="shared" si="2"/>
        <v>0</v>
      </c>
      <c r="L24" s="88">
        <f t="shared" si="3"/>
        <v>0</v>
      </c>
      <c r="M24" s="91"/>
      <c r="N24" s="83"/>
      <c r="O24" s="83"/>
      <c r="P24" s="83"/>
    </row>
    <row r="25" spans="1:16" s="84" customFormat="1" ht="33" customHeight="1">
      <c r="A25" s="85">
        <v>21</v>
      </c>
      <c r="B25" s="86" t="s">
        <v>119</v>
      </c>
      <c r="C25" s="86" t="s">
        <v>120</v>
      </c>
      <c r="D25" s="85">
        <v>800</v>
      </c>
      <c r="E25" s="85">
        <v>0</v>
      </c>
      <c r="F25" s="87">
        <f t="shared" si="0"/>
        <v>800</v>
      </c>
      <c r="G25" s="85" t="s">
        <v>38</v>
      </c>
      <c r="H25" s="88">
        <v>0</v>
      </c>
      <c r="I25" s="89">
        <f t="shared" si="1"/>
        <v>0</v>
      </c>
      <c r="J25" s="90">
        <v>0.23</v>
      </c>
      <c r="K25" s="88">
        <f t="shared" si="2"/>
        <v>0</v>
      </c>
      <c r="L25" s="88">
        <f t="shared" si="3"/>
        <v>0</v>
      </c>
      <c r="M25" s="91"/>
      <c r="N25" s="83"/>
      <c r="O25" s="83"/>
      <c r="P25" s="83"/>
    </row>
    <row r="26" spans="1:16" s="84" customFormat="1" ht="50.25" customHeight="1">
      <c r="A26" s="85">
        <v>22</v>
      </c>
      <c r="B26" s="86" t="s">
        <v>121</v>
      </c>
      <c r="C26" s="86" t="s">
        <v>118</v>
      </c>
      <c r="D26" s="85">
        <v>0</v>
      </c>
      <c r="E26" s="85">
        <v>6</v>
      </c>
      <c r="F26" s="87">
        <f t="shared" si="0"/>
        <v>6</v>
      </c>
      <c r="G26" s="85" t="s">
        <v>38</v>
      </c>
      <c r="H26" s="88">
        <v>0</v>
      </c>
      <c r="I26" s="89">
        <f t="shared" si="1"/>
        <v>0</v>
      </c>
      <c r="J26" s="90">
        <v>0.23</v>
      </c>
      <c r="K26" s="88">
        <f t="shared" si="2"/>
        <v>0</v>
      </c>
      <c r="L26" s="88">
        <f t="shared" si="3"/>
        <v>0</v>
      </c>
      <c r="M26" s="91"/>
      <c r="N26" s="83"/>
      <c r="O26" s="83"/>
      <c r="P26" s="83"/>
    </row>
    <row r="27" spans="1:16" s="84" customFormat="1" ht="105.75" customHeight="1">
      <c r="A27" s="85">
        <v>23</v>
      </c>
      <c r="B27" s="86" t="s">
        <v>122</v>
      </c>
      <c r="C27" s="86" t="s">
        <v>123</v>
      </c>
      <c r="D27" s="85">
        <v>0</v>
      </c>
      <c r="E27" s="85">
        <v>6</v>
      </c>
      <c r="F27" s="87">
        <f t="shared" si="0"/>
        <v>6</v>
      </c>
      <c r="G27" s="85" t="s">
        <v>38</v>
      </c>
      <c r="H27" s="88">
        <v>0</v>
      </c>
      <c r="I27" s="89">
        <f t="shared" si="1"/>
        <v>0</v>
      </c>
      <c r="J27" s="90">
        <v>0.23</v>
      </c>
      <c r="K27" s="88">
        <f t="shared" si="2"/>
        <v>0</v>
      </c>
      <c r="L27" s="88">
        <f t="shared" si="3"/>
        <v>0</v>
      </c>
      <c r="M27" s="91"/>
      <c r="N27" s="83"/>
      <c r="O27" s="83"/>
      <c r="P27" s="83"/>
    </row>
    <row r="28" spans="1:16" s="84" customFormat="1" ht="54" customHeight="1">
      <c r="A28" s="85">
        <v>24</v>
      </c>
      <c r="B28" s="86" t="s">
        <v>124</v>
      </c>
      <c r="C28" s="86" t="s">
        <v>118</v>
      </c>
      <c r="D28" s="85">
        <v>0</v>
      </c>
      <c r="E28" s="85">
        <v>12</v>
      </c>
      <c r="F28" s="87">
        <f t="shared" si="0"/>
        <v>12</v>
      </c>
      <c r="G28" s="85" t="s">
        <v>38</v>
      </c>
      <c r="H28" s="88">
        <v>0</v>
      </c>
      <c r="I28" s="89">
        <f t="shared" si="1"/>
        <v>0</v>
      </c>
      <c r="J28" s="90">
        <v>0.23</v>
      </c>
      <c r="K28" s="88">
        <f t="shared" si="2"/>
        <v>0</v>
      </c>
      <c r="L28" s="88">
        <f t="shared" si="3"/>
        <v>0</v>
      </c>
      <c r="M28" s="91"/>
      <c r="N28" s="83"/>
      <c r="O28" s="83"/>
      <c r="P28" s="83"/>
    </row>
    <row r="29" spans="1:16" s="84" customFormat="1" ht="50.25" customHeight="1">
      <c r="A29" s="85">
        <v>25</v>
      </c>
      <c r="B29" s="86" t="s">
        <v>125</v>
      </c>
      <c r="C29" s="86" t="s">
        <v>126</v>
      </c>
      <c r="D29" s="85">
        <v>5</v>
      </c>
      <c r="E29" s="85">
        <v>0</v>
      </c>
      <c r="F29" s="87">
        <f t="shared" si="0"/>
        <v>5</v>
      </c>
      <c r="G29" s="85" t="s">
        <v>38</v>
      </c>
      <c r="H29" s="88">
        <v>0</v>
      </c>
      <c r="I29" s="89">
        <f t="shared" si="1"/>
        <v>0</v>
      </c>
      <c r="J29" s="90">
        <v>0.23</v>
      </c>
      <c r="K29" s="88">
        <f t="shared" si="2"/>
        <v>0</v>
      </c>
      <c r="L29" s="88">
        <f t="shared" si="3"/>
        <v>0</v>
      </c>
      <c r="M29" s="91"/>
      <c r="N29" s="83"/>
      <c r="O29" s="83"/>
      <c r="P29" s="83"/>
    </row>
    <row r="30" spans="1:16" s="84" customFormat="1" ht="48" customHeight="1">
      <c r="A30" s="85">
        <v>26</v>
      </c>
      <c r="B30" s="86" t="s">
        <v>127</v>
      </c>
      <c r="C30" s="86" t="s">
        <v>128</v>
      </c>
      <c r="D30" s="85">
        <v>0</v>
      </c>
      <c r="E30" s="85">
        <v>50</v>
      </c>
      <c r="F30" s="87">
        <f t="shared" si="0"/>
        <v>50</v>
      </c>
      <c r="G30" s="85" t="s">
        <v>20</v>
      </c>
      <c r="H30" s="88">
        <v>0</v>
      </c>
      <c r="I30" s="89">
        <f t="shared" si="1"/>
        <v>0</v>
      </c>
      <c r="J30" s="90">
        <v>0.23</v>
      </c>
      <c r="K30" s="88">
        <f t="shared" si="2"/>
        <v>0</v>
      </c>
      <c r="L30" s="88">
        <f t="shared" si="3"/>
        <v>0</v>
      </c>
      <c r="M30" s="91"/>
      <c r="N30" s="83"/>
      <c r="O30" s="83"/>
      <c r="P30" s="83"/>
    </row>
    <row r="31" spans="1:16" s="84" customFormat="1" ht="90" customHeight="1">
      <c r="A31" s="85">
        <v>27</v>
      </c>
      <c r="B31" s="86" t="s">
        <v>129</v>
      </c>
      <c r="C31" s="86" t="s">
        <v>130</v>
      </c>
      <c r="D31" s="85">
        <v>200</v>
      </c>
      <c r="E31" s="85">
        <v>50</v>
      </c>
      <c r="F31" s="87">
        <f t="shared" si="0"/>
        <v>250</v>
      </c>
      <c r="G31" s="85" t="s">
        <v>38</v>
      </c>
      <c r="H31" s="88">
        <v>0</v>
      </c>
      <c r="I31" s="89">
        <f t="shared" si="1"/>
        <v>0</v>
      </c>
      <c r="J31" s="90">
        <v>0.23</v>
      </c>
      <c r="K31" s="88">
        <f t="shared" si="2"/>
        <v>0</v>
      </c>
      <c r="L31" s="88">
        <f t="shared" si="3"/>
        <v>0</v>
      </c>
      <c r="M31" s="91"/>
      <c r="N31" s="83"/>
      <c r="O31" s="83"/>
      <c r="P31" s="83"/>
    </row>
    <row r="32" spans="1:16" s="84" customFormat="1" ht="56.25">
      <c r="A32" s="85">
        <v>28</v>
      </c>
      <c r="B32" s="86" t="s">
        <v>131</v>
      </c>
      <c r="C32" s="86" t="s">
        <v>132</v>
      </c>
      <c r="D32" s="85">
        <v>0</v>
      </c>
      <c r="E32" s="85">
        <v>100</v>
      </c>
      <c r="F32" s="87">
        <f t="shared" si="0"/>
        <v>100</v>
      </c>
      <c r="G32" s="85" t="s">
        <v>20</v>
      </c>
      <c r="H32" s="88">
        <v>0</v>
      </c>
      <c r="I32" s="89">
        <f t="shared" si="1"/>
        <v>0</v>
      </c>
      <c r="J32" s="90">
        <v>0.23</v>
      </c>
      <c r="K32" s="88">
        <f t="shared" si="2"/>
        <v>0</v>
      </c>
      <c r="L32" s="88">
        <f t="shared" si="3"/>
        <v>0</v>
      </c>
      <c r="M32" s="91"/>
      <c r="N32" s="83"/>
      <c r="O32" s="83"/>
      <c r="P32" s="83"/>
    </row>
    <row r="33" spans="1:16" s="84" customFormat="1" ht="66.75" customHeight="1">
      <c r="A33" s="85">
        <v>29</v>
      </c>
      <c r="B33" s="86" t="s">
        <v>133</v>
      </c>
      <c r="C33" s="86" t="s">
        <v>134</v>
      </c>
      <c r="D33" s="85">
        <v>230</v>
      </c>
      <c r="E33" s="85">
        <v>220</v>
      </c>
      <c r="F33" s="87">
        <f t="shared" si="0"/>
        <v>450</v>
      </c>
      <c r="G33" s="85" t="s">
        <v>38</v>
      </c>
      <c r="H33" s="88">
        <v>0</v>
      </c>
      <c r="I33" s="89">
        <f t="shared" si="1"/>
        <v>0</v>
      </c>
      <c r="J33" s="90">
        <v>0.08</v>
      </c>
      <c r="K33" s="88">
        <f t="shared" si="2"/>
        <v>0</v>
      </c>
      <c r="L33" s="88">
        <f t="shared" si="3"/>
        <v>0</v>
      </c>
      <c r="M33" s="91"/>
      <c r="N33" s="83"/>
      <c r="O33" s="83"/>
      <c r="P33" s="83"/>
    </row>
    <row r="34" spans="1:16" s="84" customFormat="1" ht="39.75" customHeight="1">
      <c r="A34" s="85">
        <v>30</v>
      </c>
      <c r="B34" s="86" t="s">
        <v>135</v>
      </c>
      <c r="C34" s="86" t="s">
        <v>511</v>
      </c>
      <c r="D34" s="85">
        <v>500</v>
      </c>
      <c r="E34" s="85">
        <v>0</v>
      </c>
      <c r="F34" s="87">
        <f t="shared" si="0"/>
        <v>500</v>
      </c>
      <c r="G34" s="85" t="s">
        <v>38</v>
      </c>
      <c r="H34" s="88">
        <v>0</v>
      </c>
      <c r="I34" s="89">
        <f t="shared" si="1"/>
        <v>0</v>
      </c>
      <c r="J34" s="90">
        <v>0.08</v>
      </c>
      <c r="K34" s="88">
        <f t="shared" si="2"/>
        <v>0</v>
      </c>
      <c r="L34" s="88">
        <f t="shared" si="3"/>
        <v>0</v>
      </c>
      <c r="M34" s="91"/>
      <c r="N34" s="83"/>
      <c r="O34" s="83"/>
      <c r="P34" s="83"/>
    </row>
    <row r="35" spans="1:16" s="84" customFormat="1" ht="31.5" customHeight="1">
      <c r="A35" s="85">
        <v>31</v>
      </c>
      <c r="B35" s="86" t="s">
        <v>136</v>
      </c>
      <c r="C35" s="86" t="s">
        <v>137</v>
      </c>
      <c r="D35" s="85">
        <v>10</v>
      </c>
      <c r="E35" s="85">
        <v>10</v>
      </c>
      <c r="F35" s="87">
        <f t="shared" si="0"/>
        <v>20</v>
      </c>
      <c r="G35" s="85" t="s">
        <v>38</v>
      </c>
      <c r="H35" s="88">
        <v>0</v>
      </c>
      <c r="I35" s="89">
        <f t="shared" si="1"/>
        <v>0</v>
      </c>
      <c r="J35" s="90">
        <v>0.23</v>
      </c>
      <c r="K35" s="88">
        <f t="shared" si="2"/>
        <v>0</v>
      </c>
      <c r="L35" s="88">
        <f t="shared" si="3"/>
        <v>0</v>
      </c>
      <c r="M35" s="91"/>
      <c r="N35" s="83"/>
      <c r="O35" s="83"/>
      <c r="P35" s="83"/>
    </row>
    <row r="36" spans="1:16" s="84" customFormat="1" ht="25.5" customHeight="1">
      <c r="A36" s="85">
        <v>32</v>
      </c>
      <c r="B36" s="86" t="s">
        <v>138</v>
      </c>
      <c r="C36" s="86" t="s">
        <v>137</v>
      </c>
      <c r="D36" s="85">
        <v>12</v>
      </c>
      <c r="E36" s="85">
        <v>10</v>
      </c>
      <c r="F36" s="87">
        <f t="shared" si="0"/>
        <v>22</v>
      </c>
      <c r="G36" s="85" t="s">
        <v>38</v>
      </c>
      <c r="H36" s="88">
        <v>0</v>
      </c>
      <c r="I36" s="89">
        <f t="shared" si="1"/>
        <v>0</v>
      </c>
      <c r="J36" s="90">
        <v>0.23</v>
      </c>
      <c r="K36" s="88">
        <f t="shared" si="2"/>
        <v>0</v>
      </c>
      <c r="L36" s="88">
        <f t="shared" si="3"/>
        <v>0</v>
      </c>
      <c r="M36" s="91"/>
      <c r="N36" s="83"/>
      <c r="O36" s="83"/>
      <c r="P36" s="83"/>
    </row>
    <row r="37" spans="1:16" s="84" customFormat="1" ht="42.75" customHeight="1">
      <c r="A37" s="85">
        <v>33</v>
      </c>
      <c r="B37" s="86" t="s">
        <v>139</v>
      </c>
      <c r="C37" s="86" t="s">
        <v>140</v>
      </c>
      <c r="D37" s="85">
        <v>180</v>
      </c>
      <c r="E37" s="85">
        <v>50</v>
      </c>
      <c r="F37" s="87">
        <f t="shared" si="0"/>
        <v>230</v>
      </c>
      <c r="G37" s="85" t="s">
        <v>141</v>
      </c>
      <c r="H37" s="88">
        <v>0</v>
      </c>
      <c r="I37" s="89">
        <f t="shared" si="1"/>
        <v>0</v>
      </c>
      <c r="J37" s="90">
        <v>0.08</v>
      </c>
      <c r="K37" s="88">
        <f t="shared" si="2"/>
        <v>0</v>
      </c>
      <c r="L37" s="88">
        <f t="shared" si="3"/>
        <v>0</v>
      </c>
      <c r="M37" s="91"/>
      <c r="N37" s="83"/>
      <c r="O37" s="83"/>
      <c r="P37" s="83"/>
    </row>
    <row r="38" spans="1:16" s="84" customFormat="1" ht="27.75" customHeight="1">
      <c r="A38" s="85">
        <v>34</v>
      </c>
      <c r="B38" s="86" t="s">
        <v>142</v>
      </c>
      <c r="C38" s="86" t="s">
        <v>137</v>
      </c>
      <c r="D38" s="85">
        <v>10</v>
      </c>
      <c r="E38" s="85">
        <v>5</v>
      </c>
      <c r="F38" s="87">
        <f t="shared" si="0"/>
        <v>15</v>
      </c>
      <c r="G38" s="85" t="s">
        <v>38</v>
      </c>
      <c r="H38" s="88">
        <v>0</v>
      </c>
      <c r="I38" s="89">
        <f t="shared" si="1"/>
        <v>0</v>
      </c>
      <c r="J38" s="90">
        <v>0.08</v>
      </c>
      <c r="K38" s="88">
        <f t="shared" si="2"/>
        <v>0</v>
      </c>
      <c r="L38" s="88">
        <f t="shared" si="3"/>
        <v>0</v>
      </c>
      <c r="M38" s="91"/>
      <c r="N38" s="83"/>
      <c r="O38" s="83"/>
      <c r="P38" s="83"/>
    </row>
    <row r="39" spans="1:16" s="84" customFormat="1" ht="72.75" customHeight="1">
      <c r="A39" s="85">
        <v>35</v>
      </c>
      <c r="B39" s="86" t="s">
        <v>143</v>
      </c>
      <c r="C39" s="86" t="s">
        <v>144</v>
      </c>
      <c r="D39" s="85">
        <v>100</v>
      </c>
      <c r="E39" s="85">
        <v>50</v>
      </c>
      <c r="F39" s="87">
        <f t="shared" si="0"/>
        <v>150</v>
      </c>
      <c r="G39" s="85" t="s">
        <v>38</v>
      </c>
      <c r="H39" s="88">
        <v>0</v>
      </c>
      <c r="I39" s="89">
        <f t="shared" si="1"/>
        <v>0</v>
      </c>
      <c r="J39" s="90">
        <v>0.08</v>
      </c>
      <c r="K39" s="88">
        <f t="shared" si="2"/>
        <v>0</v>
      </c>
      <c r="L39" s="88">
        <f t="shared" si="3"/>
        <v>0</v>
      </c>
      <c r="M39" s="91"/>
      <c r="N39" s="83"/>
      <c r="O39" s="83"/>
      <c r="P39" s="83"/>
    </row>
    <row r="40" spans="1:16" s="84" customFormat="1" ht="25.5" customHeight="1">
      <c r="A40" s="85">
        <v>36</v>
      </c>
      <c r="B40" s="86" t="s">
        <v>145</v>
      </c>
      <c r="C40" s="86" t="s">
        <v>146</v>
      </c>
      <c r="D40" s="85">
        <v>100</v>
      </c>
      <c r="E40" s="85">
        <v>100</v>
      </c>
      <c r="F40" s="87">
        <f t="shared" si="0"/>
        <v>200</v>
      </c>
      <c r="G40" s="85" t="s">
        <v>38</v>
      </c>
      <c r="H40" s="88">
        <v>0</v>
      </c>
      <c r="I40" s="89">
        <f t="shared" si="1"/>
        <v>0</v>
      </c>
      <c r="J40" s="90">
        <v>0.23</v>
      </c>
      <c r="K40" s="88">
        <f t="shared" si="2"/>
        <v>0</v>
      </c>
      <c r="L40" s="88">
        <f t="shared" si="3"/>
        <v>0</v>
      </c>
      <c r="M40" s="91"/>
      <c r="N40" s="83"/>
      <c r="O40" s="83"/>
      <c r="P40" s="83"/>
    </row>
    <row r="41" spans="1:16" s="84" customFormat="1" ht="25.5" customHeight="1">
      <c r="A41" s="85">
        <v>37</v>
      </c>
      <c r="B41" s="86" t="s">
        <v>147</v>
      </c>
      <c r="C41" s="86" t="s">
        <v>108</v>
      </c>
      <c r="D41" s="85">
        <v>25</v>
      </c>
      <c r="E41" s="85">
        <v>15</v>
      </c>
      <c r="F41" s="87">
        <f t="shared" si="0"/>
        <v>40</v>
      </c>
      <c r="G41" s="85" t="s">
        <v>38</v>
      </c>
      <c r="H41" s="88">
        <v>0</v>
      </c>
      <c r="I41" s="89">
        <f t="shared" si="1"/>
        <v>0</v>
      </c>
      <c r="J41" s="90">
        <v>0.08</v>
      </c>
      <c r="K41" s="88">
        <f t="shared" si="2"/>
        <v>0</v>
      </c>
      <c r="L41" s="88">
        <f t="shared" si="3"/>
        <v>0</v>
      </c>
      <c r="M41" s="91"/>
      <c r="N41" s="83"/>
      <c r="O41" s="83"/>
      <c r="P41" s="83"/>
    </row>
    <row r="42" spans="1:16" s="84" customFormat="1" ht="30.75" customHeight="1">
      <c r="A42" s="85">
        <v>38</v>
      </c>
      <c r="B42" s="86" t="s">
        <v>148</v>
      </c>
      <c r="C42" s="86" t="s">
        <v>149</v>
      </c>
      <c r="D42" s="85">
        <v>50</v>
      </c>
      <c r="E42" s="85">
        <v>50</v>
      </c>
      <c r="F42" s="87">
        <f t="shared" si="0"/>
        <v>100</v>
      </c>
      <c r="G42" s="85" t="s">
        <v>38</v>
      </c>
      <c r="H42" s="88">
        <v>0</v>
      </c>
      <c r="I42" s="89">
        <f t="shared" si="1"/>
        <v>0</v>
      </c>
      <c r="J42" s="90">
        <v>0.23</v>
      </c>
      <c r="K42" s="88">
        <f t="shared" si="2"/>
        <v>0</v>
      </c>
      <c r="L42" s="88">
        <f t="shared" si="3"/>
        <v>0</v>
      </c>
      <c r="M42" s="91"/>
      <c r="N42" s="83"/>
      <c r="O42" s="83"/>
      <c r="P42" s="83"/>
    </row>
    <row r="43" spans="1:16" s="84" customFormat="1" ht="38.25" customHeight="1">
      <c r="A43" s="85">
        <v>39</v>
      </c>
      <c r="B43" s="86" t="s">
        <v>150</v>
      </c>
      <c r="C43" s="86" t="s">
        <v>151</v>
      </c>
      <c r="D43" s="85">
        <v>20</v>
      </c>
      <c r="E43" s="85">
        <v>10</v>
      </c>
      <c r="F43" s="87">
        <f t="shared" si="0"/>
        <v>30</v>
      </c>
      <c r="G43" s="85" t="s">
        <v>38</v>
      </c>
      <c r="H43" s="88">
        <v>0</v>
      </c>
      <c r="I43" s="89">
        <f t="shared" si="1"/>
        <v>0</v>
      </c>
      <c r="J43" s="90">
        <v>0.23</v>
      </c>
      <c r="K43" s="88">
        <f t="shared" si="2"/>
        <v>0</v>
      </c>
      <c r="L43" s="88">
        <f t="shared" si="3"/>
        <v>0</v>
      </c>
      <c r="M43" s="91"/>
      <c r="N43" s="83"/>
      <c r="O43" s="83"/>
      <c r="P43" s="83"/>
    </row>
    <row r="44" spans="1:16" s="84" customFormat="1" ht="38.25" customHeight="1">
      <c r="A44" s="85">
        <v>40</v>
      </c>
      <c r="B44" s="86" t="s">
        <v>152</v>
      </c>
      <c r="C44" s="86" t="s">
        <v>153</v>
      </c>
      <c r="D44" s="85">
        <v>500</v>
      </c>
      <c r="E44" s="85">
        <v>0</v>
      </c>
      <c r="F44" s="87">
        <f t="shared" si="0"/>
        <v>500</v>
      </c>
      <c r="G44" s="85" t="s">
        <v>38</v>
      </c>
      <c r="H44" s="88">
        <v>0</v>
      </c>
      <c r="I44" s="89">
        <f t="shared" si="1"/>
        <v>0</v>
      </c>
      <c r="J44" s="90">
        <v>0.05</v>
      </c>
      <c r="K44" s="88">
        <f t="shared" si="2"/>
        <v>0</v>
      </c>
      <c r="L44" s="88">
        <f t="shared" si="3"/>
        <v>0</v>
      </c>
      <c r="M44" s="91"/>
      <c r="N44" s="83"/>
      <c r="O44" s="83"/>
      <c r="P44" s="83"/>
    </row>
    <row r="45" spans="1:16" s="84" customFormat="1" ht="32.25" customHeight="1">
      <c r="A45" s="85">
        <v>41</v>
      </c>
      <c r="B45" s="86" t="s">
        <v>154</v>
      </c>
      <c r="C45" s="86" t="s">
        <v>155</v>
      </c>
      <c r="D45" s="85">
        <v>20</v>
      </c>
      <c r="E45" s="85">
        <v>10</v>
      </c>
      <c r="F45" s="87">
        <f t="shared" si="0"/>
        <v>30</v>
      </c>
      <c r="G45" s="85" t="s">
        <v>20</v>
      </c>
      <c r="H45" s="88">
        <v>0</v>
      </c>
      <c r="I45" s="89">
        <f t="shared" si="1"/>
        <v>0</v>
      </c>
      <c r="J45" s="90">
        <v>0.23</v>
      </c>
      <c r="K45" s="88">
        <f t="shared" si="2"/>
        <v>0</v>
      </c>
      <c r="L45" s="88">
        <f t="shared" si="3"/>
        <v>0</v>
      </c>
      <c r="M45" s="91"/>
      <c r="N45" s="83"/>
      <c r="O45" s="83"/>
      <c r="P45" s="83"/>
    </row>
    <row r="46" spans="1:16" s="84" customFormat="1" ht="29.25" customHeight="1">
      <c r="A46" s="85">
        <v>42</v>
      </c>
      <c r="B46" s="86" t="s">
        <v>156</v>
      </c>
      <c r="C46" s="86" t="s">
        <v>157</v>
      </c>
      <c r="D46" s="85">
        <v>15</v>
      </c>
      <c r="E46" s="85">
        <v>5</v>
      </c>
      <c r="F46" s="87">
        <f t="shared" si="0"/>
        <v>20</v>
      </c>
      <c r="G46" s="85" t="s">
        <v>38</v>
      </c>
      <c r="H46" s="88">
        <v>0</v>
      </c>
      <c r="I46" s="89">
        <f t="shared" si="1"/>
        <v>0</v>
      </c>
      <c r="J46" s="90">
        <v>0.08</v>
      </c>
      <c r="K46" s="88">
        <f t="shared" si="2"/>
        <v>0</v>
      </c>
      <c r="L46" s="88">
        <f t="shared" si="3"/>
        <v>0</v>
      </c>
      <c r="M46" s="91"/>
      <c r="N46" s="83"/>
      <c r="O46" s="83"/>
      <c r="P46" s="83"/>
    </row>
    <row r="47" spans="1:16" s="84" customFormat="1" ht="29.25" customHeight="1">
      <c r="A47" s="85">
        <v>43</v>
      </c>
      <c r="B47" s="86" t="s">
        <v>158</v>
      </c>
      <c r="C47" s="86" t="s">
        <v>159</v>
      </c>
      <c r="D47" s="85">
        <v>170</v>
      </c>
      <c r="E47" s="85">
        <v>30</v>
      </c>
      <c r="F47" s="87">
        <f t="shared" si="0"/>
        <v>200</v>
      </c>
      <c r="G47" s="85" t="s">
        <v>20</v>
      </c>
      <c r="H47" s="88">
        <v>0</v>
      </c>
      <c r="I47" s="89">
        <f t="shared" si="1"/>
        <v>0</v>
      </c>
      <c r="J47" s="90">
        <v>0.08</v>
      </c>
      <c r="K47" s="88">
        <f t="shared" si="2"/>
        <v>0</v>
      </c>
      <c r="L47" s="88">
        <f t="shared" si="3"/>
        <v>0</v>
      </c>
      <c r="M47" s="91"/>
      <c r="N47" s="83"/>
      <c r="O47" s="83"/>
      <c r="P47" s="83"/>
    </row>
    <row r="48" spans="1:16" s="84" customFormat="1" ht="29.25" customHeight="1">
      <c r="A48" s="99">
        <v>44</v>
      </c>
      <c r="B48" s="98" t="s">
        <v>160</v>
      </c>
      <c r="C48" s="98" t="s">
        <v>161</v>
      </c>
      <c r="D48" s="85">
        <v>200</v>
      </c>
      <c r="E48" s="85">
        <v>50</v>
      </c>
      <c r="F48" s="87">
        <f t="shared" si="0"/>
        <v>250</v>
      </c>
      <c r="G48" s="85" t="s">
        <v>38</v>
      </c>
      <c r="H48" s="227">
        <v>0</v>
      </c>
      <c r="I48" s="89">
        <f t="shared" si="1"/>
        <v>0</v>
      </c>
      <c r="J48" s="90">
        <v>0.08</v>
      </c>
      <c r="K48" s="88">
        <f t="shared" si="2"/>
        <v>0</v>
      </c>
      <c r="L48" s="88">
        <f t="shared" si="3"/>
        <v>0</v>
      </c>
      <c r="M48" s="91"/>
      <c r="N48" s="83"/>
      <c r="O48" s="83"/>
      <c r="P48" s="83"/>
    </row>
    <row r="49" spans="1:16" s="84" customFormat="1" ht="43.5" customHeight="1">
      <c r="A49" s="225">
        <v>45</v>
      </c>
      <c r="B49" s="219" t="s">
        <v>162</v>
      </c>
      <c r="C49" s="219" t="s">
        <v>525</v>
      </c>
      <c r="D49" s="217">
        <v>0</v>
      </c>
      <c r="E49" s="85">
        <v>60</v>
      </c>
      <c r="F49" s="87">
        <f t="shared" si="0"/>
        <v>60</v>
      </c>
      <c r="G49" s="216" t="s">
        <v>38</v>
      </c>
      <c r="H49" s="228">
        <v>0</v>
      </c>
      <c r="I49" s="226">
        <f t="shared" si="1"/>
        <v>0</v>
      </c>
      <c r="J49" s="90">
        <v>0.08</v>
      </c>
      <c r="K49" s="88">
        <f t="shared" si="2"/>
        <v>0</v>
      </c>
      <c r="L49" s="88">
        <f t="shared" si="3"/>
        <v>0</v>
      </c>
      <c r="M49" s="91"/>
      <c r="N49" s="83"/>
      <c r="O49" s="83"/>
      <c r="P49" s="83"/>
    </row>
    <row r="50" spans="1:16" s="84" customFormat="1" ht="55.5" customHeight="1">
      <c r="A50" s="225">
        <v>46</v>
      </c>
      <c r="B50" s="219" t="s">
        <v>164</v>
      </c>
      <c r="C50" s="219" t="s">
        <v>163</v>
      </c>
      <c r="D50" s="217">
        <v>0</v>
      </c>
      <c r="E50" s="85">
        <v>60</v>
      </c>
      <c r="F50" s="87">
        <f t="shared" si="0"/>
        <v>60</v>
      </c>
      <c r="G50" s="216" t="s">
        <v>38</v>
      </c>
      <c r="H50" s="228">
        <v>0</v>
      </c>
      <c r="I50" s="226">
        <f t="shared" si="1"/>
        <v>0</v>
      </c>
      <c r="J50" s="90">
        <v>0.08</v>
      </c>
      <c r="K50" s="88">
        <f t="shared" si="2"/>
        <v>0</v>
      </c>
      <c r="L50" s="88">
        <f t="shared" si="3"/>
        <v>0</v>
      </c>
      <c r="M50" s="91"/>
      <c r="N50" s="83"/>
      <c r="O50" s="83"/>
      <c r="P50" s="83"/>
    </row>
    <row r="51" spans="1:16" s="84" customFormat="1" ht="58.5" customHeight="1">
      <c r="A51" s="225">
        <v>47</v>
      </c>
      <c r="B51" s="219" t="s">
        <v>165</v>
      </c>
      <c r="C51" s="219" t="s">
        <v>166</v>
      </c>
      <c r="D51" s="217">
        <v>0</v>
      </c>
      <c r="E51" s="85">
        <v>60</v>
      </c>
      <c r="F51" s="87">
        <v>60</v>
      </c>
      <c r="G51" s="216" t="s">
        <v>38</v>
      </c>
      <c r="H51" s="228">
        <v>0</v>
      </c>
      <c r="I51" s="226">
        <f t="shared" si="1"/>
        <v>0</v>
      </c>
      <c r="J51" s="90">
        <v>0.08</v>
      </c>
      <c r="K51" s="88">
        <f t="shared" si="2"/>
        <v>0</v>
      </c>
      <c r="L51" s="88">
        <f t="shared" si="3"/>
        <v>0</v>
      </c>
      <c r="M51" s="91"/>
      <c r="N51" s="83"/>
      <c r="O51" s="83"/>
      <c r="P51" s="83"/>
    </row>
    <row r="52" spans="1:16" s="84" customFormat="1" ht="49.5" customHeight="1">
      <c r="A52" s="225">
        <v>48</v>
      </c>
      <c r="B52" s="219" t="s">
        <v>167</v>
      </c>
      <c r="C52" s="219" t="s">
        <v>524</v>
      </c>
      <c r="D52" s="217">
        <v>0</v>
      </c>
      <c r="E52" s="85">
        <v>60</v>
      </c>
      <c r="F52" s="87">
        <f>SUM(D52:E52)</f>
        <v>60</v>
      </c>
      <c r="G52" s="216" t="s">
        <v>38</v>
      </c>
      <c r="H52" s="228">
        <v>0</v>
      </c>
      <c r="I52" s="226">
        <f aca="true" t="shared" si="4" ref="I52:I71">SUM(F52*H52)</f>
        <v>0</v>
      </c>
      <c r="J52" s="90">
        <v>0.08</v>
      </c>
      <c r="K52" s="88">
        <f aca="true" t="shared" si="5" ref="K52:K71">SUM(I52*J52)</f>
        <v>0</v>
      </c>
      <c r="L52" s="88">
        <f aca="true" t="shared" si="6" ref="L52:L71">SUM(I52+K52)</f>
        <v>0</v>
      </c>
      <c r="M52" s="91"/>
      <c r="N52" s="83"/>
      <c r="O52" s="83"/>
      <c r="P52" s="83"/>
    </row>
    <row r="53" spans="1:16" s="84" customFormat="1" ht="64.5" customHeight="1">
      <c r="A53" s="225">
        <v>49</v>
      </c>
      <c r="B53" s="219" t="s">
        <v>168</v>
      </c>
      <c r="C53" s="219" t="s">
        <v>526</v>
      </c>
      <c r="D53" s="217">
        <v>2</v>
      </c>
      <c r="E53" s="85">
        <v>18</v>
      </c>
      <c r="F53" s="87">
        <f>SUM(D53:E53)</f>
        <v>20</v>
      </c>
      <c r="G53" s="216" t="s">
        <v>38</v>
      </c>
      <c r="H53" s="228">
        <v>0</v>
      </c>
      <c r="I53" s="226">
        <f t="shared" si="4"/>
        <v>0</v>
      </c>
      <c r="J53" s="90">
        <v>0.08</v>
      </c>
      <c r="K53" s="88">
        <f t="shared" si="5"/>
        <v>0</v>
      </c>
      <c r="L53" s="88">
        <f t="shared" si="6"/>
        <v>0</v>
      </c>
      <c r="M53" s="91"/>
      <c r="N53" s="83"/>
      <c r="O53" s="83"/>
      <c r="P53" s="83"/>
    </row>
    <row r="54" spans="1:16" s="84" customFormat="1" ht="45" customHeight="1">
      <c r="A54" s="225">
        <v>50</v>
      </c>
      <c r="B54" s="219" t="s">
        <v>170</v>
      </c>
      <c r="C54" s="219" t="s">
        <v>169</v>
      </c>
      <c r="D54" s="217">
        <v>0</v>
      </c>
      <c r="E54" s="85">
        <v>10</v>
      </c>
      <c r="F54" s="87">
        <f>SUM(D54:E54)</f>
        <v>10</v>
      </c>
      <c r="G54" s="216" t="s">
        <v>38</v>
      </c>
      <c r="H54" s="228">
        <v>0</v>
      </c>
      <c r="I54" s="226">
        <f t="shared" si="4"/>
        <v>0</v>
      </c>
      <c r="J54" s="90">
        <v>0.08</v>
      </c>
      <c r="K54" s="88">
        <f t="shared" si="5"/>
        <v>0</v>
      </c>
      <c r="L54" s="88">
        <f t="shared" si="6"/>
        <v>0</v>
      </c>
      <c r="M54" s="91"/>
      <c r="N54" s="83"/>
      <c r="O54" s="83"/>
      <c r="P54" s="83"/>
    </row>
    <row r="55" spans="1:16" s="84" customFormat="1" ht="51.75" customHeight="1">
      <c r="A55" s="225">
        <v>51</v>
      </c>
      <c r="B55" s="219" t="s">
        <v>171</v>
      </c>
      <c r="C55" s="219" t="s">
        <v>172</v>
      </c>
      <c r="D55" s="217">
        <v>0</v>
      </c>
      <c r="E55" s="85">
        <v>10</v>
      </c>
      <c r="F55" s="87">
        <v>10</v>
      </c>
      <c r="G55" s="216" t="s">
        <v>38</v>
      </c>
      <c r="H55" s="228">
        <v>0</v>
      </c>
      <c r="I55" s="226">
        <f t="shared" si="4"/>
        <v>0</v>
      </c>
      <c r="J55" s="90">
        <v>0.08</v>
      </c>
      <c r="K55" s="88">
        <f t="shared" si="5"/>
        <v>0</v>
      </c>
      <c r="L55" s="88">
        <f t="shared" si="6"/>
        <v>0</v>
      </c>
      <c r="M55" s="91"/>
      <c r="N55" s="83"/>
      <c r="O55" s="83"/>
      <c r="P55" s="83"/>
    </row>
    <row r="56" spans="1:16" s="84" customFormat="1" ht="51" customHeight="1">
      <c r="A56" s="223">
        <v>52</v>
      </c>
      <c r="B56" s="224" t="s">
        <v>173</v>
      </c>
      <c r="C56" s="219" t="s">
        <v>174</v>
      </c>
      <c r="D56" s="217">
        <v>0</v>
      </c>
      <c r="E56" s="85">
        <v>3</v>
      </c>
      <c r="F56" s="87">
        <v>3</v>
      </c>
      <c r="G56" s="216" t="s">
        <v>38</v>
      </c>
      <c r="H56" s="228">
        <v>0</v>
      </c>
      <c r="I56" s="226">
        <f t="shared" si="4"/>
        <v>0</v>
      </c>
      <c r="J56" s="90">
        <v>0.08</v>
      </c>
      <c r="K56" s="88">
        <f t="shared" si="5"/>
        <v>0</v>
      </c>
      <c r="L56" s="88">
        <f t="shared" si="6"/>
        <v>0</v>
      </c>
      <c r="M56" s="91"/>
      <c r="N56" s="83"/>
      <c r="O56" s="83"/>
      <c r="P56" s="83"/>
    </row>
    <row r="57" spans="1:16" s="84" customFormat="1" ht="43.5" customHeight="1">
      <c r="A57" s="216">
        <v>53</v>
      </c>
      <c r="B57" s="219" t="s">
        <v>175</v>
      </c>
      <c r="C57" s="220" t="s">
        <v>176</v>
      </c>
      <c r="D57" s="85">
        <v>0</v>
      </c>
      <c r="E57" s="85">
        <v>5</v>
      </c>
      <c r="F57" s="87">
        <f aca="true" t="shared" si="7" ref="F57:F71">SUM(D57:E57)</f>
        <v>5</v>
      </c>
      <c r="G57" s="85" t="s">
        <v>38</v>
      </c>
      <c r="H57" s="97">
        <v>0</v>
      </c>
      <c r="I57" s="89">
        <f t="shared" si="4"/>
        <v>0</v>
      </c>
      <c r="J57" s="90">
        <v>0.08</v>
      </c>
      <c r="K57" s="88">
        <f t="shared" si="5"/>
        <v>0</v>
      </c>
      <c r="L57" s="88">
        <f t="shared" si="6"/>
        <v>0</v>
      </c>
      <c r="M57" s="91"/>
      <c r="N57" s="83"/>
      <c r="O57" s="83"/>
      <c r="P57" s="83"/>
    </row>
    <row r="58" spans="1:16" s="84" customFormat="1" ht="33" customHeight="1">
      <c r="A58" s="216">
        <v>54</v>
      </c>
      <c r="B58" s="222" t="s">
        <v>177</v>
      </c>
      <c r="C58" s="221" t="s">
        <v>90</v>
      </c>
      <c r="D58" s="85">
        <v>350</v>
      </c>
      <c r="E58" s="85">
        <v>150</v>
      </c>
      <c r="F58" s="87">
        <f t="shared" si="7"/>
        <v>500</v>
      </c>
      <c r="G58" s="85" t="s">
        <v>20</v>
      </c>
      <c r="H58" s="88">
        <v>0</v>
      </c>
      <c r="I58" s="89">
        <f t="shared" si="4"/>
        <v>0</v>
      </c>
      <c r="J58" s="90">
        <v>0.23</v>
      </c>
      <c r="K58" s="88">
        <f t="shared" si="5"/>
        <v>0</v>
      </c>
      <c r="L58" s="88">
        <f t="shared" si="6"/>
        <v>0</v>
      </c>
      <c r="M58" s="91"/>
      <c r="N58" s="83"/>
      <c r="O58" s="83"/>
      <c r="P58" s="83"/>
    </row>
    <row r="59" spans="1:16" s="84" customFormat="1" ht="29.25" customHeight="1">
      <c r="A59" s="216">
        <v>55</v>
      </c>
      <c r="B59" s="222" t="s">
        <v>178</v>
      </c>
      <c r="C59" s="221" t="s">
        <v>179</v>
      </c>
      <c r="D59" s="85">
        <v>150</v>
      </c>
      <c r="E59" s="85">
        <v>20</v>
      </c>
      <c r="F59" s="87">
        <f t="shared" si="7"/>
        <v>170</v>
      </c>
      <c r="G59" s="85" t="s">
        <v>38</v>
      </c>
      <c r="H59" s="88">
        <v>0</v>
      </c>
      <c r="I59" s="89">
        <f t="shared" si="4"/>
        <v>0</v>
      </c>
      <c r="J59" s="90">
        <v>0.05</v>
      </c>
      <c r="K59" s="88">
        <f t="shared" si="5"/>
        <v>0</v>
      </c>
      <c r="L59" s="88">
        <f t="shared" si="6"/>
        <v>0</v>
      </c>
      <c r="M59" s="91"/>
      <c r="N59" s="83"/>
      <c r="O59" s="83"/>
      <c r="P59" s="83"/>
    </row>
    <row r="60" spans="1:16" s="84" customFormat="1" ht="23.25" customHeight="1">
      <c r="A60" s="85">
        <v>56</v>
      </c>
      <c r="B60" s="218" t="s">
        <v>180</v>
      </c>
      <c r="C60" s="86" t="s">
        <v>137</v>
      </c>
      <c r="D60" s="85">
        <v>10</v>
      </c>
      <c r="E60" s="85">
        <v>5</v>
      </c>
      <c r="F60" s="87">
        <f t="shared" si="7"/>
        <v>15</v>
      </c>
      <c r="G60" s="85" t="s">
        <v>38</v>
      </c>
      <c r="H60" s="88">
        <v>0</v>
      </c>
      <c r="I60" s="89">
        <f t="shared" si="4"/>
        <v>0</v>
      </c>
      <c r="J60" s="90">
        <v>0.23</v>
      </c>
      <c r="K60" s="88">
        <f t="shared" si="5"/>
        <v>0</v>
      </c>
      <c r="L60" s="88">
        <f t="shared" si="6"/>
        <v>0</v>
      </c>
      <c r="M60" s="91"/>
      <c r="N60" s="83"/>
      <c r="O60" s="83"/>
      <c r="P60" s="83"/>
    </row>
    <row r="61" spans="1:16" s="84" customFormat="1" ht="28.5" customHeight="1">
      <c r="A61" s="85">
        <v>57</v>
      </c>
      <c r="B61" s="86" t="s">
        <v>181</v>
      </c>
      <c r="C61" s="86" t="s">
        <v>182</v>
      </c>
      <c r="D61" s="85">
        <v>10</v>
      </c>
      <c r="E61" s="85">
        <v>3</v>
      </c>
      <c r="F61" s="87">
        <f t="shared" si="7"/>
        <v>13</v>
      </c>
      <c r="G61" s="85" t="s">
        <v>38</v>
      </c>
      <c r="H61" s="88">
        <v>0</v>
      </c>
      <c r="I61" s="89">
        <f t="shared" si="4"/>
        <v>0</v>
      </c>
      <c r="J61" s="90">
        <v>0.08</v>
      </c>
      <c r="K61" s="88">
        <f t="shared" si="5"/>
        <v>0</v>
      </c>
      <c r="L61" s="88">
        <f t="shared" si="6"/>
        <v>0</v>
      </c>
      <c r="M61" s="91"/>
      <c r="N61" s="83"/>
      <c r="O61" s="83"/>
      <c r="P61" s="83"/>
    </row>
    <row r="62" spans="1:16" s="84" customFormat="1" ht="150" customHeight="1">
      <c r="A62" s="85">
        <v>58</v>
      </c>
      <c r="B62" s="86" t="s">
        <v>183</v>
      </c>
      <c r="C62" s="86" t="s">
        <v>184</v>
      </c>
      <c r="D62" s="85">
        <v>2500</v>
      </c>
      <c r="E62" s="85">
        <v>500</v>
      </c>
      <c r="F62" s="87">
        <f t="shared" si="7"/>
        <v>3000</v>
      </c>
      <c r="G62" s="85" t="s">
        <v>38</v>
      </c>
      <c r="H62" s="88">
        <v>0</v>
      </c>
      <c r="I62" s="89">
        <f t="shared" si="4"/>
        <v>0</v>
      </c>
      <c r="J62" s="90">
        <v>0.05</v>
      </c>
      <c r="K62" s="88">
        <f t="shared" si="5"/>
        <v>0</v>
      </c>
      <c r="L62" s="88">
        <f t="shared" si="6"/>
        <v>0</v>
      </c>
      <c r="M62" s="91"/>
      <c r="N62" s="83"/>
      <c r="O62" s="83"/>
      <c r="P62" s="83"/>
    </row>
    <row r="63" spans="1:16" s="84" customFormat="1" ht="165.75" customHeight="1">
      <c r="A63" s="85">
        <v>59</v>
      </c>
      <c r="B63" s="86" t="s">
        <v>185</v>
      </c>
      <c r="C63" s="86" t="s">
        <v>510</v>
      </c>
      <c r="D63" s="85">
        <v>700</v>
      </c>
      <c r="E63" s="85">
        <v>0</v>
      </c>
      <c r="F63" s="87">
        <f t="shared" si="7"/>
        <v>700</v>
      </c>
      <c r="G63" s="85" t="s">
        <v>38</v>
      </c>
      <c r="H63" s="88">
        <v>0</v>
      </c>
      <c r="I63" s="89">
        <f t="shared" si="4"/>
        <v>0</v>
      </c>
      <c r="J63" s="90">
        <v>0.05</v>
      </c>
      <c r="K63" s="88">
        <f t="shared" si="5"/>
        <v>0</v>
      </c>
      <c r="L63" s="88">
        <f t="shared" si="6"/>
        <v>0</v>
      </c>
      <c r="M63" s="91"/>
      <c r="N63" s="83"/>
      <c r="O63" s="83"/>
      <c r="P63" s="83"/>
    </row>
    <row r="64" spans="1:16" s="84" customFormat="1" ht="36.75" customHeight="1">
      <c r="A64" s="85">
        <v>60</v>
      </c>
      <c r="B64" s="86" t="s">
        <v>186</v>
      </c>
      <c r="C64" s="86" t="s">
        <v>187</v>
      </c>
      <c r="D64" s="85">
        <v>8</v>
      </c>
      <c r="E64" s="85">
        <v>7</v>
      </c>
      <c r="F64" s="87">
        <f t="shared" si="7"/>
        <v>15</v>
      </c>
      <c r="G64" s="85" t="s">
        <v>38</v>
      </c>
      <c r="H64" s="88">
        <v>0</v>
      </c>
      <c r="I64" s="89">
        <f t="shared" si="4"/>
        <v>0</v>
      </c>
      <c r="J64" s="90">
        <v>0.23</v>
      </c>
      <c r="K64" s="88">
        <f t="shared" si="5"/>
        <v>0</v>
      </c>
      <c r="L64" s="88">
        <f t="shared" si="6"/>
        <v>0</v>
      </c>
      <c r="M64" s="91"/>
      <c r="N64" s="83"/>
      <c r="O64" s="83"/>
      <c r="P64" s="83"/>
    </row>
    <row r="65" spans="1:16" s="84" customFormat="1" ht="36.75" customHeight="1">
      <c r="A65" s="85">
        <v>61</v>
      </c>
      <c r="B65" s="86" t="s">
        <v>188</v>
      </c>
      <c r="C65" s="86" t="s">
        <v>182</v>
      </c>
      <c r="D65" s="85">
        <v>25</v>
      </c>
      <c r="E65" s="85">
        <v>20</v>
      </c>
      <c r="F65" s="87">
        <f t="shared" si="7"/>
        <v>45</v>
      </c>
      <c r="G65" s="85" t="s">
        <v>38</v>
      </c>
      <c r="H65" s="88">
        <v>0</v>
      </c>
      <c r="I65" s="89">
        <f t="shared" si="4"/>
        <v>0</v>
      </c>
      <c r="J65" s="90">
        <v>0.08</v>
      </c>
      <c r="K65" s="88">
        <f t="shared" si="5"/>
        <v>0</v>
      </c>
      <c r="L65" s="88">
        <f t="shared" si="6"/>
        <v>0</v>
      </c>
      <c r="M65" s="91"/>
      <c r="N65" s="83"/>
      <c r="O65" s="83"/>
      <c r="P65" s="83"/>
    </row>
    <row r="66" spans="1:16" s="84" customFormat="1" ht="36.75" customHeight="1">
      <c r="A66" s="85">
        <v>62</v>
      </c>
      <c r="B66" s="86" t="s">
        <v>189</v>
      </c>
      <c r="C66" s="86" t="s">
        <v>190</v>
      </c>
      <c r="D66" s="85">
        <v>0</v>
      </c>
      <c r="E66" s="85">
        <v>60</v>
      </c>
      <c r="F66" s="87">
        <f t="shared" si="7"/>
        <v>60</v>
      </c>
      <c r="G66" s="85" t="s">
        <v>38</v>
      </c>
      <c r="H66" s="88">
        <v>0</v>
      </c>
      <c r="I66" s="89">
        <f t="shared" si="4"/>
        <v>0</v>
      </c>
      <c r="J66" s="90">
        <v>0.23</v>
      </c>
      <c r="K66" s="88">
        <f t="shared" si="5"/>
        <v>0</v>
      </c>
      <c r="L66" s="88">
        <f t="shared" si="6"/>
        <v>0</v>
      </c>
      <c r="M66" s="91"/>
      <c r="N66" s="83"/>
      <c r="O66" s="83"/>
      <c r="P66" s="83"/>
    </row>
    <row r="67" spans="1:16" s="84" customFormat="1" ht="36.75" customHeight="1">
      <c r="A67" s="85">
        <v>63</v>
      </c>
      <c r="B67" s="98" t="s">
        <v>191</v>
      </c>
      <c r="C67" s="98" t="s">
        <v>192</v>
      </c>
      <c r="D67" s="99">
        <v>0</v>
      </c>
      <c r="E67" s="99">
        <v>50</v>
      </c>
      <c r="F67" s="87">
        <f t="shared" si="7"/>
        <v>50</v>
      </c>
      <c r="G67" s="99" t="s">
        <v>38</v>
      </c>
      <c r="H67" s="88">
        <v>0</v>
      </c>
      <c r="I67" s="89">
        <f t="shared" si="4"/>
        <v>0</v>
      </c>
      <c r="J67" s="90">
        <v>0.08</v>
      </c>
      <c r="K67" s="88">
        <f t="shared" si="5"/>
        <v>0</v>
      </c>
      <c r="L67" s="88">
        <f t="shared" si="6"/>
        <v>0</v>
      </c>
      <c r="M67" s="91"/>
      <c r="N67" s="83"/>
      <c r="O67" s="83"/>
      <c r="P67" s="83"/>
    </row>
    <row r="68" spans="1:16" s="84" customFormat="1" ht="36.75" customHeight="1">
      <c r="A68" s="85">
        <v>64</v>
      </c>
      <c r="B68" s="98" t="s">
        <v>193</v>
      </c>
      <c r="C68" s="98" t="s">
        <v>194</v>
      </c>
      <c r="D68" s="99">
        <v>500</v>
      </c>
      <c r="E68" s="99">
        <v>0</v>
      </c>
      <c r="F68" s="87">
        <f t="shared" si="7"/>
        <v>500</v>
      </c>
      <c r="G68" s="99" t="s">
        <v>38</v>
      </c>
      <c r="H68" s="88">
        <v>0</v>
      </c>
      <c r="I68" s="89">
        <f t="shared" si="4"/>
        <v>0</v>
      </c>
      <c r="J68" s="90">
        <v>0.23</v>
      </c>
      <c r="K68" s="88">
        <f t="shared" si="5"/>
        <v>0</v>
      </c>
      <c r="L68" s="88">
        <f t="shared" si="6"/>
        <v>0</v>
      </c>
      <c r="M68" s="91"/>
      <c r="N68" s="83"/>
      <c r="O68" s="83"/>
      <c r="P68" s="83"/>
    </row>
    <row r="69" spans="1:16" s="84" customFormat="1" ht="36.75" customHeight="1">
      <c r="A69" s="85">
        <v>65</v>
      </c>
      <c r="B69" s="98" t="s">
        <v>195</v>
      </c>
      <c r="C69" s="98" t="s">
        <v>196</v>
      </c>
      <c r="D69" s="99">
        <v>240</v>
      </c>
      <c r="E69" s="99">
        <v>0</v>
      </c>
      <c r="F69" s="87">
        <f t="shared" si="7"/>
        <v>240</v>
      </c>
      <c r="G69" s="99" t="s">
        <v>38</v>
      </c>
      <c r="H69" s="88">
        <v>0</v>
      </c>
      <c r="I69" s="89">
        <f t="shared" si="4"/>
        <v>0</v>
      </c>
      <c r="J69" s="90">
        <v>0.08</v>
      </c>
      <c r="K69" s="88">
        <f t="shared" si="5"/>
        <v>0</v>
      </c>
      <c r="L69" s="88">
        <f t="shared" si="6"/>
        <v>0</v>
      </c>
      <c r="M69" s="91"/>
      <c r="N69" s="83"/>
      <c r="O69" s="83"/>
      <c r="P69" s="83"/>
    </row>
    <row r="70" spans="1:16" s="84" customFormat="1" ht="252.75" customHeight="1">
      <c r="A70" s="85">
        <v>66</v>
      </c>
      <c r="B70" s="98" t="s">
        <v>197</v>
      </c>
      <c r="C70" s="98" t="s">
        <v>198</v>
      </c>
      <c r="D70" s="99">
        <v>0</v>
      </c>
      <c r="E70" s="99">
        <v>50</v>
      </c>
      <c r="F70" s="87">
        <f t="shared" si="7"/>
        <v>50</v>
      </c>
      <c r="G70" s="99" t="s">
        <v>38</v>
      </c>
      <c r="H70" s="88">
        <v>0</v>
      </c>
      <c r="I70" s="89">
        <f t="shared" si="4"/>
        <v>0</v>
      </c>
      <c r="J70" s="90">
        <v>0.23</v>
      </c>
      <c r="K70" s="88">
        <f t="shared" si="5"/>
        <v>0</v>
      </c>
      <c r="L70" s="88">
        <f t="shared" si="6"/>
        <v>0</v>
      </c>
      <c r="M70" s="91"/>
      <c r="N70" s="83"/>
      <c r="O70" s="83"/>
      <c r="P70" s="83"/>
    </row>
    <row r="71" spans="1:16" s="84" customFormat="1" ht="36.75" customHeight="1">
      <c r="A71" s="85">
        <v>67</v>
      </c>
      <c r="B71" s="98" t="s">
        <v>199</v>
      </c>
      <c r="C71" s="98" t="s">
        <v>200</v>
      </c>
      <c r="D71" s="99">
        <v>50</v>
      </c>
      <c r="E71" s="99">
        <v>0</v>
      </c>
      <c r="F71" s="87">
        <f t="shared" si="7"/>
        <v>50</v>
      </c>
      <c r="G71" s="99" t="s">
        <v>38</v>
      </c>
      <c r="H71" s="88">
        <v>0</v>
      </c>
      <c r="I71" s="89">
        <f t="shared" si="4"/>
        <v>0</v>
      </c>
      <c r="J71" s="90">
        <v>0.23</v>
      </c>
      <c r="K71" s="88">
        <f t="shared" si="5"/>
        <v>0</v>
      </c>
      <c r="L71" s="88">
        <f t="shared" si="6"/>
        <v>0</v>
      </c>
      <c r="M71" s="91"/>
      <c r="N71" s="83"/>
      <c r="O71" s="83"/>
      <c r="P71" s="83"/>
    </row>
    <row r="72" spans="1:16" s="84" customFormat="1" ht="31.5" customHeight="1">
      <c r="A72" s="243">
        <v>0</v>
      </c>
      <c r="B72" s="243"/>
      <c r="C72" s="243"/>
      <c r="D72" s="243"/>
      <c r="E72" s="243"/>
      <c r="F72" s="243"/>
      <c r="G72" s="243"/>
      <c r="H72" s="243"/>
      <c r="I72" s="100">
        <f>SUM(I5:I71)</f>
        <v>0</v>
      </c>
      <c r="J72" s="101" t="s">
        <v>201</v>
      </c>
      <c r="K72" s="102">
        <f>SUM(K5:K71)</f>
        <v>0</v>
      </c>
      <c r="L72" s="103">
        <f>SUM(L5:L71)</f>
        <v>0</v>
      </c>
      <c r="M72" s="104"/>
      <c r="N72" s="83"/>
      <c r="O72" s="83"/>
      <c r="P72" s="83"/>
    </row>
    <row r="73" spans="6:13" ht="15">
      <c r="F73" s="45"/>
      <c r="I73" s="49"/>
      <c r="L73" s="49"/>
      <c r="M73" s="105"/>
    </row>
    <row r="76" spans="3:12" ht="14.25">
      <c r="C76" s="106"/>
      <c r="E76" s="77"/>
      <c r="K76" s="10"/>
      <c r="L76" s="10"/>
    </row>
    <row r="81" spans="2:10" ht="14.25">
      <c r="B81" s="107"/>
      <c r="C81" s="107"/>
      <c r="D81" s="49"/>
      <c r="E81" s="47"/>
      <c r="F81" s="12"/>
      <c r="G81" s="12"/>
      <c r="H81" s="49"/>
      <c r="J81" s="12"/>
    </row>
    <row r="82" spans="2:11" ht="14.25">
      <c r="B82" s="244"/>
      <c r="C82" s="244"/>
      <c r="D82" s="53"/>
      <c r="E82" s="47"/>
      <c r="F82" s="51"/>
      <c r="G82" s="52"/>
      <c r="H82" s="53"/>
      <c r="I82" s="51"/>
      <c r="J82" s="51"/>
      <c r="K82" s="51"/>
    </row>
  </sheetData>
  <sheetProtection selectLockedCells="1" selectUnlockedCells="1"/>
  <mergeCells count="15">
    <mergeCell ref="L3:L4"/>
    <mergeCell ref="E3:E4"/>
    <mergeCell ref="F3:F4"/>
    <mergeCell ref="G3:G4"/>
    <mergeCell ref="H3:H4"/>
    <mergeCell ref="A72:H72"/>
    <mergeCell ref="B82:C82"/>
    <mergeCell ref="A1:L1"/>
    <mergeCell ref="A3:A4"/>
    <mergeCell ref="B3:B4"/>
    <mergeCell ref="C3:C4"/>
    <mergeCell ref="D3:D4"/>
    <mergeCell ref="I3:I4"/>
    <mergeCell ref="J3:J4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5.875" style="10" customWidth="1"/>
    <col min="2" max="2" width="21.25390625" style="10" customWidth="1"/>
    <col min="3" max="4" width="9.875" style="10" customWidth="1"/>
    <col min="5" max="6" width="10.75390625" style="10" customWidth="1"/>
    <col min="7" max="7" width="8.125" style="10" customWidth="1"/>
    <col min="8" max="12" width="10.75390625" style="10" customWidth="1"/>
  </cols>
  <sheetData>
    <row r="1" spans="1:12" ht="12.75" customHeight="1">
      <c r="A1" s="235" t="s">
        <v>489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3" ht="34.5" customHeight="1">
      <c r="A2" s="16" t="s">
        <v>494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  <c r="M2" s="18"/>
    </row>
    <row r="3" spans="1:12" s="108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</row>
    <row r="4" spans="1:12" s="108" customFormat="1" ht="39.75" customHeight="1">
      <c r="A4" s="249"/>
      <c r="B4" s="249"/>
      <c r="C4" s="249"/>
      <c r="D4" s="249"/>
      <c r="E4" s="249"/>
      <c r="F4" s="249"/>
      <c r="G4" s="249"/>
      <c r="H4" s="247"/>
      <c r="I4" s="247"/>
      <c r="J4" s="247"/>
      <c r="K4" s="247"/>
      <c r="L4" s="247"/>
    </row>
    <row r="5" spans="1:12" s="108" customFormat="1" ht="34.5" customHeight="1">
      <c r="A5" s="109">
        <v>1</v>
      </c>
      <c r="B5" s="110" t="s">
        <v>202</v>
      </c>
      <c r="C5" s="110" t="s">
        <v>19</v>
      </c>
      <c r="D5" s="109">
        <v>0</v>
      </c>
      <c r="E5" s="109">
        <v>500</v>
      </c>
      <c r="F5" s="111">
        <f aca="true" t="shared" si="0" ref="F5:F10">SUM(D5+E5)</f>
        <v>500</v>
      </c>
      <c r="G5" s="110" t="s">
        <v>20</v>
      </c>
      <c r="H5" s="112">
        <v>0</v>
      </c>
      <c r="I5" s="113">
        <f aca="true" t="shared" si="1" ref="I5:I10">SUM(F5*H5)</f>
        <v>0</v>
      </c>
      <c r="J5" s="114">
        <v>0.05</v>
      </c>
      <c r="K5" s="115">
        <f aca="true" t="shared" si="2" ref="K5:K10">SUM(I5*J5)</f>
        <v>0</v>
      </c>
      <c r="L5" s="115">
        <f aca="true" t="shared" si="3" ref="L5:L10">SUM(I5+K5)</f>
        <v>0</v>
      </c>
    </row>
    <row r="6" spans="1:12" s="108" customFormat="1" ht="11.25">
      <c r="A6" s="109">
        <f>A5+1</f>
        <v>2</v>
      </c>
      <c r="B6" s="110" t="s">
        <v>203</v>
      </c>
      <c r="C6" s="110" t="s">
        <v>19</v>
      </c>
      <c r="D6" s="109">
        <v>350</v>
      </c>
      <c r="E6" s="109">
        <v>150</v>
      </c>
      <c r="F6" s="111">
        <f t="shared" si="0"/>
        <v>500</v>
      </c>
      <c r="G6" s="110" t="s">
        <v>20</v>
      </c>
      <c r="H6" s="112">
        <v>0</v>
      </c>
      <c r="I6" s="113">
        <f t="shared" si="1"/>
        <v>0</v>
      </c>
      <c r="J6" s="114">
        <v>0.05</v>
      </c>
      <c r="K6" s="115">
        <f t="shared" si="2"/>
        <v>0</v>
      </c>
      <c r="L6" s="115">
        <f t="shared" si="3"/>
        <v>0</v>
      </c>
    </row>
    <row r="7" spans="1:12" s="108" customFormat="1" ht="22.5">
      <c r="A7" s="109">
        <f>A6+1</f>
        <v>3</v>
      </c>
      <c r="B7" s="110" t="s">
        <v>204</v>
      </c>
      <c r="C7" s="110" t="s">
        <v>19</v>
      </c>
      <c r="D7" s="109">
        <v>0</v>
      </c>
      <c r="E7" s="109">
        <v>200</v>
      </c>
      <c r="F7" s="111">
        <f t="shared" si="0"/>
        <v>200</v>
      </c>
      <c r="G7" s="110" t="s">
        <v>20</v>
      </c>
      <c r="H7" s="112">
        <v>0</v>
      </c>
      <c r="I7" s="113">
        <f t="shared" si="1"/>
        <v>0</v>
      </c>
      <c r="J7" s="114">
        <v>0.05</v>
      </c>
      <c r="K7" s="115">
        <f t="shared" si="2"/>
        <v>0</v>
      </c>
      <c r="L7" s="115">
        <f t="shared" si="3"/>
        <v>0</v>
      </c>
    </row>
    <row r="8" spans="1:12" s="108" customFormat="1" ht="36.75" customHeight="1">
      <c r="A8" s="109">
        <f>A7+1</f>
        <v>4</v>
      </c>
      <c r="B8" s="110" t="s">
        <v>205</v>
      </c>
      <c r="C8" s="110" t="s">
        <v>19</v>
      </c>
      <c r="D8" s="109">
        <v>500</v>
      </c>
      <c r="E8" s="109">
        <v>200</v>
      </c>
      <c r="F8" s="111">
        <f t="shared" si="0"/>
        <v>700</v>
      </c>
      <c r="G8" s="110" t="s">
        <v>20</v>
      </c>
      <c r="H8" s="112">
        <v>0</v>
      </c>
      <c r="I8" s="113">
        <f t="shared" si="1"/>
        <v>0</v>
      </c>
      <c r="J8" s="114">
        <v>0.05</v>
      </c>
      <c r="K8" s="115">
        <f t="shared" si="2"/>
        <v>0</v>
      </c>
      <c r="L8" s="115">
        <f t="shared" si="3"/>
        <v>0</v>
      </c>
    </row>
    <row r="9" spans="1:12" s="108" customFormat="1" ht="39" customHeight="1">
      <c r="A9" s="109">
        <f>A8+1</f>
        <v>5</v>
      </c>
      <c r="B9" s="110" t="s">
        <v>206</v>
      </c>
      <c r="C9" s="110" t="s">
        <v>19</v>
      </c>
      <c r="D9" s="109">
        <v>3300</v>
      </c>
      <c r="E9" s="109">
        <v>200</v>
      </c>
      <c r="F9" s="111">
        <f t="shared" si="0"/>
        <v>3500</v>
      </c>
      <c r="G9" s="110" t="s">
        <v>20</v>
      </c>
      <c r="H9" s="112">
        <v>0</v>
      </c>
      <c r="I9" s="113">
        <f t="shared" si="1"/>
        <v>0</v>
      </c>
      <c r="J9" s="114">
        <v>0.05</v>
      </c>
      <c r="K9" s="115">
        <f t="shared" si="2"/>
        <v>0</v>
      </c>
      <c r="L9" s="115">
        <f t="shared" si="3"/>
        <v>0</v>
      </c>
    </row>
    <row r="10" spans="1:12" s="108" customFormat="1" ht="11.25">
      <c r="A10" s="109">
        <f>A9+1</f>
        <v>6</v>
      </c>
      <c r="B10" s="116" t="s">
        <v>207</v>
      </c>
      <c r="C10" s="116" t="s">
        <v>19</v>
      </c>
      <c r="D10" s="117">
        <v>1000</v>
      </c>
      <c r="E10" s="117">
        <v>300</v>
      </c>
      <c r="F10" s="111">
        <f t="shared" si="0"/>
        <v>1300</v>
      </c>
      <c r="G10" s="116" t="s">
        <v>20</v>
      </c>
      <c r="H10" s="118">
        <v>0</v>
      </c>
      <c r="I10" s="113">
        <f t="shared" si="1"/>
        <v>0</v>
      </c>
      <c r="J10" s="114">
        <v>0.05</v>
      </c>
      <c r="K10" s="115">
        <f t="shared" si="2"/>
        <v>0</v>
      </c>
      <c r="L10" s="115">
        <f t="shared" si="3"/>
        <v>0</v>
      </c>
    </row>
    <row r="11" spans="1:12" s="108" customFormat="1" ht="30.75" customHeight="1">
      <c r="A11" s="248" t="s">
        <v>208</v>
      </c>
      <c r="B11" s="248"/>
      <c r="C11" s="248"/>
      <c r="D11" s="248"/>
      <c r="E11" s="248"/>
      <c r="F11" s="248"/>
      <c r="G11" s="248"/>
      <c r="H11" s="248"/>
      <c r="I11" s="119">
        <f>SUM(I5:I10)</f>
        <v>0</v>
      </c>
      <c r="J11" s="120" t="s">
        <v>209</v>
      </c>
      <c r="K11" s="119">
        <f>SUM(K5:K10)</f>
        <v>0</v>
      </c>
      <c r="L11" s="119">
        <f>SUM(L5:L10)</f>
        <v>0</v>
      </c>
    </row>
    <row r="12" spans="5:12" ht="14.25">
      <c r="E12" s="45"/>
      <c r="I12" s="45"/>
      <c r="J12" s="45"/>
      <c r="K12" s="45"/>
      <c r="L12" s="45"/>
    </row>
    <row r="15" spans="4:8" ht="14.25">
      <c r="D15" s="77"/>
      <c r="E15" s="45"/>
      <c r="H15" s="12"/>
    </row>
    <row r="16" spans="1:11" ht="14.25">
      <c r="A16" s="12"/>
      <c r="B16" s="12"/>
      <c r="C16" s="12"/>
      <c r="D16" s="49"/>
      <c r="E16" s="47"/>
      <c r="F16" s="12"/>
      <c r="G16" s="12"/>
      <c r="H16" s="49"/>
      <c r="I16" s="12"/>
      <c r="J16" s="12"/>
      <c r="K16" s="12"/>
    </row>
    <row r="17" spans="1:11" ht="14.25">
      <c r="A17" s="234"/>
      <c r="B17" s="234"/>
      <c r="C17" s="50"/>
      <c r="D17" s="53"/>
      <c r="E17" s="47"/>
      <c r="F17" s="234"/>
      <c r="G17" s="234"/>
      <c r="H17" s="234"/>
      <c r="I17" s="234"/>
      <c r="J17" s="234"/>
      <c r="K17" s="234"/>
    </row>
    <row r="18" spans="1:11" ht="14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20" spans="4:10" ht="14.25">
      <c r="D20" s="45"/>
      <c r="F20" s="77"/>
      <c r="J20" s="12"/>
    </row>
    <row r="21" spans="6:9" ht="14.25">
      <c r="F21" s="45"/>
      <c r="I21" s="12"/>
    </row>
  </sheetData>
  <sheetProtection selectLockedCells="1" selectUnlockedCells="1"/>
  <mergeCells count="16">
    <mergeCell ref="L3:L4"/>
    <mergeCell ref="A11:H11"/>
    <mergeCell ref="A1:L1"/>
    <mergeCell ref="A3:A4"/>
    <mergeCell ref="B3:B4"/>
    <mergeCell ref="C3:C4"/>
    <mergeCell ref="D3:D4"/>
    <mergeCell ref="E3:E4"/>
    <mergeCell ref="F3:F4"/>
    <mergeCell ref="G3:G4"/>
    <mergeCell ref="A17:B17"/>
    <mergeCell ref="F17:K17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3.875" style="10" customWidth="1"/>
    <col min="2" max="2" width="15.375" style="10" customWidth="1"/>
    <col min="3" max="3" width="12.75390625" style="77" customWidth="1"/>
    <col min="4" max="4" width="7.00390625" style="10" customWidth="1"/>
    <col min="5" max="5" width="9.875" style="77" customWidth="1"/>
    <col min="6" max="6" width="7.125" style="77" customWidth="1"/>
    <col min="7" max="7" width="7.25390625" style="10" customWidth="1"/>
    <col min="8" max="12" width="10.75390625" style="10" customWidth="1"/>
    <col min="13" max="13" width="10.75390625" style="0" customWidth="1"/>
  </cols>
  <sheetData>
    <row r="1" spans="1:12" ht="12.75" customHeight="1">
      <c r="A1" s="235" t="s">
        <v>488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3" customHeight="1">
      <c r="A2" s="16" t="s">
        <v>495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3" s="122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121"/>
    </row>
    <row r="4" spans="1:13" s="122" customFormat="1" ht="50.25" customHeight="1">
      <c r="A4" s="249"/>
      <c r="B4" s="249"/>
      <c r="C4" s="249"/>
      <c r="D4" s="249"/>
      <c r="E4" s="249"/>
      <c r="F4" s="249"/>
      <c r="G4" s="249"/>
      <c r="H4" s="247"/>
      <c r="I4" s="247"/>
      <c r="J4" s="247"/>
      <c r="K4" s="247"/>
      <c r="L4" s="247"/>
      <c r="M4" s="121"/>
    </row>
    <row r="5" spans="1:13" ht="31.5" customHeight="1">
      <c r="A5" s="123">
        <v>1</v>
      </c>
      <c r="B5" s="123" t="s">
        <v>210</v>
      </c>
      <c r="C5" s="123" t="s">
        <v>211</v>
      </c>
      <c r="D5" s="124">
        <v>50</v>
      </c>
      <c r="E5" s="123">
        <v>100</v>
      </c>
      <c r="F5" s="125">
        <f>SUM(D5:E5)</f>
        <v>150</v>
      </c>
      <c r="G5" s="124" t="s">
        <v>20</v>
      </c>
      <c r="H5" s="126">
        <v>0</v>
      </c>
      <c r="I5" s="127">
        <f aca="true" t="shared" si="0" ref="I5:I15">SUM(F5*H5)</f>
        <v>0</v>
      </c>
      <c r="J5" s="128">
        <v>0.05</v>
      </c>
      <c r="K5" s="129">
        <f aca="true" t="shared" si="1" ref="K5:K15">SUM(I5*J5)</f>
        <v>0</v>
      </c>
      <c r="L5" s="130">
        <f aca="true" t="shared" si="2" ref="L5:L15">SUM(I5+K5)</f>
        <v>0</v>
      </c>
      <c r="M5" s="19"/>
    </row>
    <row r="6" spans="1:13" ht="31.5" customHeight="1">
      <c r="A6" s="123">
        <v>2</v>
      </c>
      <c r="B6" s="123" t="s">
        <v>212</v>
      </c>
      <c r="C6" s="123" t="s">
        <v>213</v>
      </c>
      <c r="D6" s="124">
        <v>250</v>
      </c>
      <c r="E6" s="123">
        <v>0</v>
      </c>
      <c r="F6" s="125">
        <v>250</v>
      </c>
      <c r="G6" s="124" t="s">
        <v>20</v>
      </c>
      <c r="H6" s="126">
        <v>0</v>
      </c>
      <c r="I6" s="127">
        <f t="shared" si="0"/>
        <v>0</v>
      </c>
      <c r="J6" s="128">
        <v>0.05</v>
      </c>
      <c r="K6" s="129">
        <f t="shared" si="1"/>
        <v>0</v>
      </c>
      <c r="L6" s="130">
        <f t="shared" si="2"/>
        <v>0</v>
      </c>
      <c r="M6" s="19"/>
    </row>
    <row r="7" spans="1:13" ht="31.5" customHeight="1">
      <c r="A7" s="123">
        <v>3</v>
      </c>
      <c r="B7" s="123" t="s">
        <v>214</v>
      </c>
      <c r="C7" s="123" t="s">
        <v>215</v>
      </c>
      <c r="D7" s="124">
        <v>50</v>
      </c>
      <c r="E7" s="123">
        <v>50</v>
      </c>
      <c r="F7" s="125">
        <f aca="true" t="shared" si="3" ref="F7:F15">SUM(D7:E7)</f>
        <v>100</v>
      </c>
      <c r="G7" s="124" t="s">
        <v>20</v>
      </c>
      <c r="H7" s="126">
        <v>0</v>
      </c>
      <c r="I7" s="127">
        <f t="shared" si="0"/>
        <v>0</v>
      </c>
      <c r="J7" s="128">
        <v>0.05</v>
      </c>
      <c r="K7" s="129">
        <f t="shared" si="1"/>
        <v>0</v>
      </c>
      <c r="L7" s="130">
        <f t="shared" si="2"/>
        <v>0</v>
      </c>
      <c r="M7" s="19"/>
    </row>
    <row r="8" spans="1:13" ht="31.5" customHeight="1">
      <c r="A8" s="123">
        <f>A7+1</f>
        <v>4</v>
      </c>
      <c r="B8" s="123" t="s">
        <v>216</v>
      </c>
      <c r="C8" s="123" t="s">
        <v>217</v>
      </c>
      <c r="D8" s="124">
        <v>300</v>
      </c>
      <c r="E8" s="123">
        <v>0</v>
      </c>
      <c r="F8" s="125">
        <f t="shared" si="3"/>
        <v>300</v>
      </c>
      <c r="G8" s="124" t="s">
        <v>20</v>
      </c>
      <c r="H8" s="126">
        <v>0</v>
      </c>
      <c r="I8" s="127">
        <f t="shared" si="0"/>
        <v>0</v>
      </c>
      <c r="J8" s="128">
        <v>0.05</v>
      </c>
      <c r="K8" s="129">
        <f t="shared" si="1"/>
        <v>0</v>
      </c>
      <c r="L8" s="130">
        <f t="shared" si="2"/>
        <v>0</v>
      </c>
      <c r="M8" s="19"/>
    </row>
    <row r="9" spans="1:13" ht="31.5" customHeight="1">
      <c r="A9" s="123">
        <f>A8+1</f>
        <v>5</v>
      </c>
      <c r="B9" s="123" t="s">
        <v>218</v>
      </c>
      <c r="C9" s="123" t="s">
        <v>219</v>
      </c>
      <c r="D9" s="124">
        <v>30</v>
      </c>
      <c r="E9" s="123">
        <v>20</v>
      </c>
      <c r="F9" s="125">
        <f t="shared" si="3"/>
        <v>50</v>
      </c>
      <c r="G9" s="124" t="s">
        <v>20</v>
      </c>
      <c r="H9" s="126">
        <v>0</v>
      </c>
      <c r="I9" s="127">
        <f t="shared" si="0"/>
        <v>0</v>
      </c>
      <c r="J9" s="128">
        <v>0.05</v>
      </c>
      <c r="K9" s="129">
        <f t="shared" si="1"/>
        <v>0</v>
      </c>
      <c r="L9" s="130">
        <f t="shared" si="2"/>
        <v>0</v>
      </c>
      <c r="M9" s="19"/>
    </row>
    <row r="10" spans="1:13" ht="31.5" customHeight="1">
      <c r="A10" s="123">
        <v>6</v>
      </c>
      <c r="B10" s="123" t="s">
        <v>220</v>
      </c>
      <c r="C10" s="123" t="s">
        <v>221</v>
      </c>
      <c r="D10" s="124">
        <v>20</v>
      </c>
      <c r="E10" s="123">
        <v>0</v>
      </c>
      <c r="F10" s="125">
        <f t="shared" si="3"/>
        <v>20</v>
      </c>
      <c r="G10" s="124" t="s">
        <v>38</v>
      </c>
      <c r="H10" s="126">
        <v>0</v>
      </c>
      <c r="I10" s="127">
        <f t="shared" si="0"/>
        <v>0</v>
      </c>
      <c r="J10" s="128">
        <v>0.05</v>
      </c>
      <c r="K10" s="129">
        <f t="shared" si="1"/>
        <v>0</v>
      </c>
      <c r="L10" s="130">
        <f t="shared" si="2"/>
        <v>0</v>
      </c>
      <c r="M10" s="19"/>
    </row>
    <row r="11" spans="1:13" ht="31.5" customHeight="1">
      <c r="A11" s="123">
        <v>7</v>
      </c>
      <c r="B11" s="123" t="s">
        <v>222</v>
      </c>
      <c r="C11" s="123" t="s">
        <v>223</v>
      </c>
      <c r="D11" s="124">
        <v>200</v>
      </c>
      <c r="E11" s="123">
        <v>20</v>
      </c>
      <c r="F11" s="125">
        <f t="shared" si="3"/>
        <v>220</v>
      </c>
      <c r="G11" s="124" t="s">
        <v>38</v>
      </c>
      <c r="H11" s="126">
        <v>0</v>
      </c>
      <c r="I11" s="127">
        <f t="shared" si="0"/>
        <v>0</v>
      </c>
      <c r="J11" s="128">
        <v>0.05</v>
      </c>
      <c r="K11" s="129">
        <f t="shared" si="1"/>
        <v>0</v>
      </c>
      <c r="L11" s="130">
        <f t="shared" si="2"/>
        <v>0</v>
      </c>
      <c r="M11" s="19"/>
    </row>
    <row r="12" spans="1:13" ht="40.5" customHeight="1">
      <c r="A12" s="123">
        <f>A11+1</f>
        <v>8</v>
      </c>
      <c r="B12" s="123" t="s">
        <v>224</v>
      </c>
      <c r="C12" s="123" t="s">
        <v>223</v>
      </c>
      <c r="D12" s="124">
        <v>50</v>
      </c>
      <c r="E12" s="123">
        <v>0</v>
      </c>
      <c r="F12" s="125">
        <f t="shared" si="3"/>
        <v>50</v>
      </c>
      <c r="G12" s="124" t="s">
        <v>38</v>
      </c>
      <c r="H12" s="126">
        <v>0</v>
      </c>
      <c r="I12" s="127">
        <f t="shared" si="0"/>
        <v>0</v>
      </c>
      <c r="J12" s="128">
        <v>0.05</v>
      </c>
      <c r="K12" s="129">
        <f t="shared" si="1"/>
        <v>0</v>
      </c>
      <c r="L12" s="130">
        <f t="shared" si="2"/>
        <v>0</v>
      </c>
      <c r="M12" s="19"/>
    </row>
    <row r="13" spans="1:13" ht="31.5" customHeight="1">
      <c r="A13" s="123">
        <f>A12+1</f>
        <v>9</v>
      </c>
      <c r="B13" s="123" t="s">
        <v>225</v>
      </c>
      <c r="C13" s="123" t="s">
        <v>226</v>
      </c>
      <c r="D13" s="124">
        <v>150</v>
      </c>
      <c r="E13" s="123">
        <v>0</v>
      </c>
      <c r="F13" s="125">
        <f t="shared" si="3"/>
        <v>150</v>
      </c>
      <c r="G13" s="124" t="s">
        <v>38</v>
      </c>
      <c r="H13" s="126">
        <v>0</v>
      </c>
      <c r="I13" s="127">
        <f t="shared" si="0"/>
        <v>0</v>
      </c>
      <c r="J13" s="128">
        <v>0.05</v>
      </c>
      <c r="K13" s="129">
        <f t="shared" si="1"/>
        <v>0</v>
      </c>
      <c r="L13" s="130">
        <f t="shared" si="2"/>
        <v>0</v>
      </c>
      <c r="M13" s="19"/>
    </row>
    <row r="14" spans="1:13" ht="31.5" customHeight="1">
      <c r="A14" s="123">
        <f>A13+1</f>
        <v>10</v>
      </c>
      <c r="B14" s="123" t="s">
        <v>227</v>
      </c>
      <c r="C14" s="123" t="s">
        <v>228</v>
      </c>
      <c r="D14" s="124">
        <v>20</v>
      </c>
      <c r="E14" s="123">
        <v>200</v>
      </c>
      <c r="F14" s="125">
        <f t="shared" si="3"/>
        <v>220</v>
      </c>
      <c r="G14" s="124" t="s">
        <v>38</v>
      </c>
      <c r="H14" s="126">
        <v>0</v>
      </c>
      <c r="I14" s="127">
        <f t="shared" si="0"/>
        <v>0</v>
      </c>
      <c r="J14" s="128">
        <v>0.05</v>
      </c>
      <c r="K14" s="129">
        <f t="shared" si="1"/>
        <v>0</v>
      </c>
      <c r="L14" s="130">
        <f t="shared" si="2"/>
        <v>0</v>
      </c>
      <c r="M14" s="19"/>
    </row>
    <row r="15" spans="1:13" ht="31.5" customHeight="1">
      <c r="A15" s="123">
        <f>A14+1</f>
        <v>11</v>
      </c>
      <c r="B15" s="131" t="s">
        <v>229</v>
      </c>
      <c r="C15" s="131" t="s">
        <v>226</v>
      </c>
      <c r="D15" s="132">
        <v>50</v>
      </c>
      <c r="E15" s="131">
        <v>200</v>
      </c>
      <c r="F15" s="125">
        <f t="shared" si="3"/>
        <v>250</v>
      </c>
      <c r="G15" s="132" t="s">
        <v>38</v>
      </c>
      <c r="H15" s="133">
        <v>0</v>
      </c>
      <c r="I15" s="127">
        <f t="shared" si="0"/>
        <v>0</v>
      </c>
      <c r="J15" s="134">
        <v>0.05</v>
      </c>
      <c r="K15" s="129">
        <f t="shared" si="1"/>
        <v>0</v>
      </c>
      <c r="L15" s="130">
        <f t="shared" si="2"/>
        <v>0</v>
      </c>
      <c r="M15" s="19"/>
    </row>
    <row r="16" spans="1:13" s="32" customFormat="1" ht="40.5" customHeight="1">
      <c r="A16" s="250" t="s">
        <v>230</v>
      </c>
      <c r="B16" s="250"/>
      <c r="C16" s="250"/>
      <c r="D16" s="250"/>
      <c r="E16" s="250"/>
      <c r="F16" s="250"/>
      <c r="G16" s="250"/>
      <c r="H16" s="135"/>
      <c r="I16" s="136">
        <f>SUM(I5:I15)</f>
        <v>0</v>
      </c>
      <c r="J16" s="137" t="s">
        <v>231</v>
      </c>
      <c r="K16" s="138">
        <f>SUM(K5:K15)</f>
        <v>0</v>
      </c>
      <c r="L16" s="75">
        <f>SUM(L5:L15)</f>
        <v>0</v>
      </c>
      <c r="M16" s="31"/>
    </row>
    <row r="17" spans="1:13" s="122" customFormat="1" ht="15">
      <c r="A17" s="139"/>
      <c r="B17" s="140"/>
      <c r="C17" s="139"/>
      <c r="D17" s="139"/>
      <c r="E17" s="139"/>
      <c r="F17" s="139"/>
      <c r="G17" s="38"/>
      <c r="H17" s="38"/>
      <c r="I17" s="38"/>
      <c r="J17" s="38"/>
      <c r="K17" s="38"/>
      <c r="L17" s="38"/>
      <c r="M17" s="121"/>
    </row>
    <row r="18" spans="1:13" ht="14.25">
      <c r="A18" s="35"/>
      <c r="B18" s="141"/>
      <c r="C18" s="35"/>
      <c r="D18" s="35"/>
      <c r="E18" s="35"/>
      <c r="F18" s="35"/>
      <c r="G18" s="34"/>
      <c r="M18" s="19"/>
    </row>
    <row r="20" spans="2:9" ht="14.25">
      <c r="B20" s="10" t="s">
        <v>232</v>
      </c>
      <c r="C20" s="45"/>
      <c r="F20" s="10"/>
      <c r="I20" s="12"/>
    </row>
    <row r="21" spans="2:11" ht="14.25">
      <c r="B21" s="12"/>
      <c r="C21" s="12"/>
      <c r="D21" s="49"/>
      <c r="E21" s="47"/>
      <c r="F21" s="12"/>
      <c r="G21" s="12"/>
      <c r="H21" s="49"/>
      <c r="I21" s="12"/>
      <c r="J21" s="12"/>
      <c r="K21" s="12"/>
    </row>
    <row r="22" spans="2:11" ht="14.25">
      <c r="B22" s="234"/>
      <c r="C22" s="234"/>
      <c r="D22" s="53"/>
      <c r="E22" s="47"/>
      <c r="F22" s="51"/>
      <c r="G22" s="52"/>
      <c r="H22" s="53"/>
      <c r="I22" s="51"/>
      <c r="J22" s="51"/>
      <c r="K22" s="51"/>
    </row>
  </sheetData>
  <sheetProtection selectLockedCells="1" selectUnlockedCells="1"/>
  <mergeCells count="15">
    <mergeCell ref="L3:L4"/>
    <mergeCell ref="E3:E4"/>
    <mergeCell ref="F3:F4"/>
    <mergeCell ref="G3:G4"/>
    <mergeCell ref="H3:H4"/>
    <mergeCell ref="A16:G16"/>
    <mergeCell ref="B22:C22"/>
    <mergeCell ref="A1:L1"/>
    <mergeCell ref="A3:A4"/>
    <mergeCell ref="B3:B4"/>
    <mergeCell ref="C3:C4"/>
    <mergeCell ref="D3:D4"/>
    <mergeCell ref="I3:I4"/>
    <mergeCell ref="J3:J4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6.375" style="0" customWidth="1"/>
    <col min="2" max="2" width="18.875" style="0" customWidth="1"/>
    <col min="3" max="3" width="13.875" style="0" customWidth="1"/>
    <col min="4" max="4" width="8.50390625" style="1" customWidth="1"/>
    <col min="5" max="5" width="7.25390625" style="1" customWidth="1"/>
    <col min="6" max="6" width="7.375" style="0" customWidth="1"/>
    <col min="7" max="7" width="6.375" style="0" customWidth="1"/>
    <col min="8" max="8" width="8.375" style="0" customWidth="1"/>
    <col min="9" max="9" width="11.00390625" style="0" customWidth="1"/>
    <col min="10" max="10" width="9.125" style="0" customWidth="1"/>
    <col min="11" max="11" width="10.125" style="0" customWidth="1"/>
    <col min="12" max="12" width="10.875" style="0" customWidth="1"/>
  </cols>
  <sheetData>
    <row r="1" spans="1:12" ht="12.75" customHeight="1">
      <c r="A1" s="235" t="s">
        <v>488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5.25" customHeight="1">
      <c r="A2" s="16" t="s">
        <v>496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8"/>
    </row>
    <row r="3" spans="1:12" ht="33.7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</row>
    <row r="4" spans="1:12" ht="34.5" customHeight="1">
      <c r="A4" s="249"/>
      <c r="B4" s="249"/>
      <c r="C4" s="249"/>
      <c r="D4" s="249"/>
      <c r="E4" s="249"/>
      <c r="F4" s="249"/>
      <c r="G4" s="249"/>
      <c r="H4" s="247"/>
      <c r="I4" s="247"/>
      <c r="J4" s="247"/>
      <c r="K4" s="247"/>
      <c r="L4" s="247"/>
    </row>
    <row r="5" spans="1:12" ht="23.25" customHeight="1">
      <c r="A5" s="142">
        <v>1</v>
      </c>
      <c r="B5" s="143" t="s">
        <v>233</v>
      </c>
      <c r="C5" s="144" t="s">
        <v>234</v>
      </c>
      <c r="D5" s="144">
        <v>35</v>
      </c>
      <c r="E5" s="144">
        <v>15</v>
      </c>
      <c r="F5" s="125">
        <f aca="true" t="shared" si="0" ref="F5:F16">SUM(D5:E5)</f>
        <v>50</v>
      </c>
      <c r="G5" s="144" t="s">
        <v>38</v>
      </c>
      <c r="H5" s="126">
        <v>0</v>
      </c>
      <c r="I5" s="127">
        <f aca="true" t="shared" si="1" ref="I5:I21">SUM(F5*H5)</f>
        <v>0</v>
      </c>
      <c r="J5" s="145">
        <v>0.08</v>
      </c>
      <c r="K5" s="146">
        <f aca="true" t="shared" si="2" ref="K5:K21">SUM(I5*J5)</f>
        <v>0</v>
      </c>
      <c r="L5" s="126">
        <f aca="true" t="shared" si="3" ref="L5:L21">SUM(I5+K5)</f>
        <v>0</v>
      </c>
    </row>
    <row r="6" spans="1:12" ht="25.5" customHeight="1">
      <c r="A6" s="142">
        <v>2</v>
      </c>
      <c r="B6" s="143" t="s">
        <v>235</v>
      </c>
      <c r="C6" s="144" t="s">
        <v>236</v>
      </c>
      <c r="D6" s="144">
        <v>35</v>
      </c>
      <c r="E6" s="144">
        <v>15</v>
      </c>
      <c r="F6" s="125">
        <f t="shared" si="0"/>
        <v>50</v>
      </c>
      <c r="G6" s="144" t="s">
        <v>38</v>
      </c>
      <c r="H6" s="126">
        <v>0</v>
      </c>
      <c r="I6" s="127">
        <f t="shared" si="1"/>
        <v>0</v>
      </c>
      <c r="J6" s="145">
        <v>0.08</v>
      </c>
      <c r="K6" s="146">
        <f t="shared" si="2"/>
        <v>0</v>
      </c>
      <c r="L6" s="126">
        <f t="shared" si="3"/>
        <v>0</v>
      </c>
    </row>
    <row r="7" spans="1:12" ht="21" customHeight="1">
      <c r="A7" s="142">
        <v>3</v>
      </c>
      <c r="B7" s="143" t="s">
        <v>237</v>
      </c>
      <c r="C7" s="144" t="s">
        <v>238</v>
      </c>
      <c r="D7" s="144">
        <v>800</v>
      </c>
      <c r="E7" s="144">
        <v>30</v>
      </c>
      <c r="F7" s="125">
        <f t="shared" si="0"/>
        <v>830</v>
      </c>
      <c r="G7" s="144" t="s">
        <v>38</v>
      </c>
      <c r="H7" s="126">
        <v>0</v>
      </c>
      <c r="I7" s="127">
        <f t="shared" si="1"/>
        <v>0</v>
      </c>
      <c r="J7" s="145">
        <v>0.08</v>
      </c>
      <c r="K7" s="146">
        <f t="shared" si="2"/>
        <v>0</v>
      </c>
      <c r="L7" s="126">
        <f t="shared" si="3"/>
        <v>0</v>
      </c>
    </row>
    <row r="8" spans="1:12" ht="26.25" customHeight="1">
      <c r="A8" s="142">
        <v>4</v>
      </c>
      <c r="B8" s="143" t="s">
        <v>239</v>
      </c>
      <c r="C8" s="144" t="s">
        <v>240</v>
      </c>
      <c r="D8" s="144">
        <v>20</v>
      </c>
      <c r="E8" s="144">
        <v>0</v>
      </c>
      <c r="F8" s="125">
        <f t="shared" si="0"/>
        <v>20</v>
      </c>
      <c r="G8" s="144" t="s">
        <v>38</v>
      </c>
      <c r="H8" s="126">
        <v>0</v>
      </c>
      <c r="I8" s="127">
        <f t="shared" si="1"/>
        <v>0</v>
      </c>
      <c r="J8" s="145">
        <v>0.08</v>
      </c>
      <c r="K8" s="146">
        <f t="shared" si="2"/>
        <v>0</v>
      </c>
      <c r="L8" s="126">
        <f t="shared" si="3"/>
        <v>0</v>
      </c>
    </row>
    <row r="9" spans="1:12" ht="21" customHeight="1">
      <c r="A9" s="142">
        <v>5</v>
      </c>
      <c r="B9" s="143" t="s">
        <v>241</v>
      </c>
      <c r="C9" s="144" t="s">
        <v>240</v>
      </c>
      <c r="D9" s="144">
        <v>50</v>
      </c>
      <c r="E9" s="144">
        <v>10</v>
      </c>
      <c r="F9" s="125">
        <f t="shared" si="0"/>
        <v>60</v>
      </c>
      <c r="G9" s="144" t="s">
        <v>38</v>
      </c>
      <c r="H9" s="126">
        <v>0</v>
      </c>
      <c r="I9" s="127">
        <f t="shared" si="1"/>
        <v>0</v>
      </c>
      <c r="J9" s="145">
        <v>0.08</v>
      </c>
      <c r="K9" s="146">
        <f t="shared" si="2"/>
        <v>0</v>
      </c>
      <c r="L9" s="126">
        <f t="shared" si="3"/>
        <v>0</v>
      </c>
    </row>
    <row r="10" spans="1:12" ht="57.75" customHeight="1">
      <c r="A10" s="142">
        <v>6</v>
      </c>
      <c r="B10" s="143" t="s">
        <v>242</v>
      </c>
      <c r="C10" s="144" t="s">
        <v>243</v>
      </c>
      <c r="D10" s="144">
        <v>350</v>
      </c>
      <c r="E10" s="144">
        <v>150</v>
      </c>
      <c r="F10" s="125">
        <f t="shared" si="0"/>
        <v>500</v>
      </c>
      <c r="G10" s="144" t="s">
        <v>38</v>
      </c>
      <c r="H10" s="126">
        <v>0</v>
      </c>
      <c r="I10" s="127">
        <f t="shared" si="1"/>
        <v>0</v>
      </c>
      <c r="J10" s="145">
        <v>0.08</v>
      </c>
      <c r="K10" s="146">
        <f t="shared" si="2"/>
        <v>0</v>
      </c>
      <c r="L10" s="126">
        <f t="shared" si="3"/>
        <v>0</v>
      </c>
    </row>
    <row r="11" spans="1:12" ht="21.75" customHeight="1">
      <c r="A11" s="142">
        <v>7</v>
      </c>
      <c r="B11" s="143" t="s">
        <v>244</v>
      </c>
      <c r="C11" s="144" t="s">
        <v>240</v>
      </c>
      <c r="D11" s="144">
        <v>150</v>
      </c>
      <c r="E11" s="144">
        <v>200</v>
      </c>
      <c r="F11" s="125">
        <f t="shared" si="0"/>
        <v>350</v>
      </c>
      <c r="G11" s="144" t="s">
        <v>38</v>
      </c>
      <c r="H11" s="126">
        <v>0</v>
      </c>
      <c r="I11" s="127">
        <f t="shared" si="1"/>
        <v>0</v>
      </c>
      <c r="J11" s="145">
        <v>0.08</v>
      </c>
      <c r="K11" s="146">
        <f t="shared" si="2"/>
        <v>0</v>
      </c>
      <c r="L11" s="126">
        <f t="shared" si="3"/>
        <v>0</v>
      </c>
    </row>
    <row r="12" spans="1:12" ht="21.75" customHeight="1">
      <c r="A12" s="142">
        <v>8</v>
      </c>
      <c r="B12" s="143" t="s">
        <v>245</v>
      </c>
      <c r="C12" s="144" t="s">
        <v>246</v>
      </c>
      <c r="D12" s="144">
        <v>350</v>
      </c>
      <c r="E12" s="144">
        <v>150</v>
      </c>
      <c r="F12" s="125">
        <f t="shared" si="0"/>
        <v>500</v>
      </c>
      <c r="G12" s="144" t="s">
        <v>38</v>
      </c>
      <c r="H12" s="126">
        <v>0</v>
      </c>
      <c r="I12" s="127">
        <f t="shared" si="1"/>
        <v>0</v>
      </c>
      <c r="J12" s="145">
        <v>0.08</v>
      </c>
      <c r="K12" s="146">
        <f t="shared" si="2"/>
        <v>0</v>
      </c>
      <c r="L12" s="126">
        <f t="shared" si="3"/>
        <v>0</v>
      </c>
    </row>
    <row r="13" spans="1:12" ht="21.75" customHeight="1">
      <c r="A13" s="142">
        <v>9</v>
      </c>
      <c r="B13" s="143" t="s">
        <v>247</v>
      </c>
      <c r="C13" s="144" t="s">
        <v>248</v>
      </c>
      <c r="D13" s="144">
        <v>0</v>
      </c>
      <c r="E13" s="144">
        <v>60</v>
      </c>
      <c r="F13" s="125">
        <f t="shared" si="0"/>
        <v>60</v>
      </c>
      <c r="G13" s="144" t="s">
        <v>38</v>
      </c>
      <c r="H13" s="126">
        <v>0</v>
      </c>
      <c r="I13" s="127">
        <f t="shared" si="1"/>
        <v>0</v>
      </c>
      <c r="J13" s="145">
        <v>0.08</v>
      </c>
      <c r="K13" s="146">
        <f t="shared" si="2"/>
        <v>0</v>
      </c>
      <c r="L13" s="126">
        <f t="shared" si="3"/>
        <v>0</v>
      </c>
    </row>
    <row r="14" spans="1:12" ht="21.75" customHeight="1">
      <c r="A14" s="142">
        <v>10</v>
      </c>
      <c r="B14" s="143" t="s">
        <v>249</v>
      </c>
      <c r="C14" s="144" t="s">
        <v>248</v>
      </c>
      <c r="D14" s="144">
        <v>300</v>
      </c>
      <c r="E14" s="144">
        <v>200</v>
      </c>
      <c r="F14" s="125">
        <f t="shared" si="0"/>
        <v>500</v>
      </c>
      <c r="G14" s="144" t="s">
        <v>38</v>
      </c>
      <c r="H14" s="126">
        <v>0</v>
      </c>
      <c r="I14" s="127">
        <f t="shared" si="1"/>
        <v>0</v>
      </c>
      <c r="J14" s="145">
        <v>0.08</v>
      </c>
      <c r="K14" s="146">
        <f t="shared" si="2"/>
        <v>0</v>
      </c>
      <c r="L14" s="126">
        <f t="shared" si="3"/>
        <v>0</v>
      </c>
    </row>
    <row r="15" spans="1:12" ht="21.75" customHeight="1">
      <c r="A15" s="142">
        <v>11</v>
      </c>
      <c r="B15" s="143" t="s">
        <v>250</v>
      </c>
      <c r="C15" s="144" t="s">
        <v>248</v>
      </c>
      <c r="D15" s="144">
        <v>300</v>
      </c>
      <c r="E15" s="144">
        <v>100</v>
      </c>
      <c r="F15" s="125">
        <f t="shared" si="0"/>
        <v>400</v>
      </c>
      <c r="G15" s="144" t="s">
        <v>38</v>
      </c>
      <c r="H15" s="126">
        <v>0</v>
      </c>
      <c r="I15" s="127">
        <f t="shared" si="1"/>
        <v>0</v>
      </c>
      <c r="J15" s="145">
        <v>0.08</v>
      </c>
      <c r="K15" s="146">
        <f t="shared" si="2"/>
        <v>0</v>
      </c>
      <c r="L15" s="126">
        <f t="shared" si="3"/>
        <v>0</v>
      </c>
    </row>
    <row r="16" spans="1:12" ht="27" customHeight="1">
      <c r="A16" s="142">
        <v>12</v>
      </c>
      <c r="B16" s="143" t="s">
        <v>251</v>
      </c>
      <c r="C16" s="144" t="s">
        <v>252</v>
      </c>
      <c r="D16" s="144">
        <v>0</v>
      </c>
      <c r="E16" s="144">
        <v>20</v>
      </c>
      <c r="F16" s="125">
        <f t="shared" si="0"/>
        <v>20</v>
      </c>
      <c r="G16" s="144" t="s">
        <v>38</v>
      </c>
      <c r="H16" s="126">
        <v>0</v>
      </c>
      <c r="I16" s="127">
        <f t="shared" si="1"/>
        <v>0</v>
      </c>
      <c r="J16" s="145">
        <v>0.08</v>
      </c>
      <c r="K16" s="146">
        <f t="shared" si="2"/>
        <v>0</v>
      </c>
      <c r="L16" s="126">
        <f t="shared" si="3"/>
        <v>0</v>
      </c>
    </row>
    <row r="17" spans="1:12" ht="27" customHeight="1">
      <c r="A17" s="142">
        <v>13</v>
      </c>
      <c r="B17" s="143" t="s">
        <v>253</v>
      </c>
      <c r="C17" s="144" t="s">
        <v>254</v>
      </c>
      <c r="D17" s="144">
        <v>1100</v>
      </c>
      <c r="E17" s="144">
        <v>100</v>
      </c>
      <c r="F17" s="125">
        <v>1200</v>
      </c>
      <c r="G17" s="144" t="s">
        <v>38</v>
      </c>
      <c r="H17" s="126">
        <v>0</v>
      </c>
      <c r="I17" s="127">
        <f t="shared" si="1"/>
        <v>0</v>
      </c>
      <c r="J17" s="145">
        <v>0.08</v>
      </c>
      <c r="K17" s="146">
        <f t="shared" si="2"/>
        <v>0</v>
      </c>
      <c r="L17" s="126">
        <f t="shared" si="3"/>
        <v>0</v>
      </c>
    </row>
    <row r="18" spans="1:12" ht="30.75" customHeight="1">
      <c r="A18" s="142">
        <v>14</v>
      </c>
      <c r="B18" s="143" t="s">
        <v>255</v>
      </c>
      <c r="C18" s="144" t="s">
        <v>256</v>
      </c>
      <c r="D18" s="144">
        <v>20</v>
      </c>
      <c r="E18" s="144">
        <v>0</v>
      </c>
      <c r="F18" s="125">
        <f>SUM(D18:E18)</f>
        <v>20</v>
      </c>
      <c r="G18" s="144" t="s">
        <v>38</v>
      </c>
      <c r="H18" s="126">
        <v>0</v>
      </c>
      <c r="I18" s="127">
        <f t="shared" si="1"/>
        <v>0</v>
      </c>
      <c r="J18" s="145">
        <v>0.08</v>
      </c>
      <c r="K18" s="146">
        <f t="shared" si="2"/>
        <v>0</v>
      </c>
      <c r="L18" s="126">
        <f t="shared" si="3"/>
        <v>0</v>
      </c>
    </row>
    <row r="19" spans="1:12" ht="24" customHeight="1">
      <c r="A19" s="142">
        <v>15</v>
      </c>
      <c r="B19" s="143" t="s">
        <v>257</v>
      </c>
      <c r="C19" s="144" t="s">
        <v>258</v>
      </c>
      <c r="D19" s="144">
        <v>100</v>
      </c>
      <c r="E19" s="144">
        <v>60</v>
      </c>
      <c r="F19" s="125">
        <f>SUM(D19:E19)</f>
        <v>160</v>
      </c>
      <c r="G19" s="144" t="s">
        <v>38</v>
      </c>
      <c r="H19" s="126">
        <v>0</v>
      </c>
      <c r="I19" s="127">
        <f t="shared" si="1"/>
        <v>0</v>
      </c>
      <c r="J19" s="145">
        <v>0.08</v>
      </c>
      <c r="K19" s="146">
        <f t="shared" si="2"/>
        <v>0</v>
      </c>
      <c r="L19" s="126">
        <f t="shared" si="3"/>
        <v>0</v>
      </c>
    </row>
    <row r="20" spans="1:12" ht="24" customHeight="1">
      <c r="A20" s="142">
        <v>16</v>
      </c>
      <c r="B20" s="143" t="s">
        <v>259</v>
      </c>
      <c r="C20" s="144" t="s">
        <v>260</v>
      </c>
      <c r="D20" s="144">
        <v>165</v>
      </c>
      <c r="E20" s="144">
        <v>100</v>
      </c>
      <c r="F20" s="125">
        <f>SUM(D20:E20)</f>
        <v>265</v>
      </c>
      <c r="G20" s="144" t="s">
        <v>38</v>
      </c>
      <c r="H20" s="126">
        <v>0</v>
      </c>
      <c r="I20" s="127">
        <f t="shared" si="1"/>
        <v>0</v>
      </c>
      <c r="J20" s="145">
        <v>0.08</v>
      </c>
      <c r="K20" s="146">
        <f t="shared" si="2"/>
        <v>0</v>
      </c>
      <c r="L20" s="126">
        <f t="shared" si="3"/>
        <v>0</v>
      </c>
    </row>
    <row r="21" spans="1:12" ht="24" customHeight="1">
      <c r="A21" s="142">
        <v>17</v>
      </c>
      <c r="B21" s="147" t="s">
        <v>261</v>
      </c>
      <c r="C21" s="148" t="s">
        <v>262</v>
      </c>
      <c r="D21" s="148">
        <v>3</v>
      </c>
      <c r="E21" s="148">
        <v>0</v>
      </c>
      <c r="F21" s="125">
        <f>SUM(D21:E21)</f>
        <v>3</v>
      </c>
      <c r="G21" s="148" t="s">
        <v>20</v>
      </c>
      <c r="H21" s="133">
        <v>0</v>
      </c>
      <c r="I21" s="127">
        <f t="shared" si="1"/>
        <v>0</v>
      </c>
      <c r="J21" s="149">
        <v>0.08</v>
      </c>
      <c r="K21" s="146">
        <f t="shared" si="2"/>
        <v>0</v>
      </c>
      <c r="L21" s="126">
        <f t="shared" si="3"/>
        <v>0</v>
      </c>
    </row>
    <row r="22" spans="1:12" ht="27" customHeight="1">
      <c r="A22" s="251" t="s">
        <v>263</v>
      </c>
      <c r="B22" s="251"/>
      <c r="C22" s="251"/>
      <c r="D22" s="251"/>
      <c r="E22" s="251"/>
      <c r="F22" s="251"/>
      <c r="G22" s="251"/>
      <c r="H22" s="251"/>
      <c r="I22" s="150">
        <f>SUM(I5:I21)</f>
        <v>0</v>
      </c>
      <c r="J22" s="151" t="s">
        <v>264</v>
      </c>
      <c r="K22" s="152">
        <f>SUM(K5:K21)</f>
        <v>0</v>
      </c>
      <c r="L22" s="30">
        <f>SUM(L5:L21)</f>
        <v>0</v>
      </c>
    </row>
    <row r="23" spans="1:12" s="122" customFormat="1" ht="15">
      <c r="A23" s="153"/>
      <c r="B23" s="153"/>
      <c r="C23" s="153"/>
      <c r="D23" s="154"/>
      <c r="E23" s="3"/>
      <c r="F23" s="153"/>
      <c r="G23" s="153"/>
      <c r="H23" s="153"/>
      <c r="I23" s="153"/>
      <c r="J23" s="153"/>
      <c r="K23" s="153"/>
      <c r="L23" s="153"/>
    </row>
    <row r="26" spans="2:12" ht="14.25">
      <c r="B26" s="10"/>
      <c r="C26" s="45"/>
      <c r="D26" s="10"/>
      <c r="E26" s="77"/>
      <c r="F26" s="10"/>
      <c r="G26" s="10"/>
      <c r="H26" s="10"/>
      <c r="I26" s="12"/>
      <c r="J26" s="10"/>
      <c r="K26" s="10"/>
      <c r="L26" s="10"/>
    </row>
    <row r="28" spans="2:11" ht="14.25">
      <c r="B28" s="12"/>
      <c r="C28" s="12"/>
      <c r="D28" s="53"/>
      <c r="E28" s="47"/>
      <c r="F28" s="12"/>
      <c r="G28" s="12"/>
      <c r="H28" s="49"/>
      <c r="I28" s="12"/>
      <c r="J28" s="12"/>
      <c r="K28" s="12"/>
    </row>
    <row r="29" spans="2:11" ht="14.25">
      <c r="B29" s="234"/>
      <c r="C29" s="234"/>
      <c r="D29" s="53"/>
      <c r="E29" s="47"/>
      <c r="F29" s="51"/>
      <c r="G29" s="52"/>
      <c r="H29" s="53"/>
      <c r="I29" s="51"/>
      <c r="J29" s="51"/>
      <c r="K29" s="51"/>
    </row>
    <row r="30" spans="2:11" ht="14.25">
      <c r="B30" s="54"/>
      <c r="C30" s="54"/>
      <c r="D30" s="155"/>
      <c r="E30" s="54"/>
      <c r="F30" s="54"/>
      <c r="G30" s="54"/>
      <c r="H30" s="54"/>
      <c r="I30" s="54"/>
      <c r="J30" s="54"/>
      <c r="K30" s="54"/>
    </row>
  </sheetData>
  <sheetProtection selectLockedCells="1" selectUnlockedCells="1"/>
  <mergeCells count="15">
    <mergeCell ref="L3:L4"/>
    <mergeCell ref="E3:E4"/>
    <mergeCell ref="F3:F4"/>
    <mergeCell ref="G3:G4"/>
    <mergeCell ref="H3:H4"/>
    <mergeCell ref="A22:H22"/>
    <mergeCell ref="B29:C29"/>
    <mergeCell ref="A1:L1"/>
    <mergeCell ref="A3:A4"/>
    <mergeCell ref="B3:B4"/>
    <mergeCell ref="C3:C4"/>
    <mergeCell ref="D3:D4"/>
    <mergeCell ref="I3:I4"/>
    <mergeCell ref="J3:J4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6">
      <selection activeCell="B56" sqref="B56"/>
    </sheetView>
  </sheetViews>
  <sheetFormatPr defaultColWidth="9.00390625" defaultRowHeight="14.25"/>
  <cols>
    <col min="1" max="1" width="6.00390625" style="10" customWidth="1"/>
    <col min="2" max="2" width="16.375" style="10" customWidth="1"/>
    <col min="3" max="3" width="16.625" style="10" customWidth="1"/>
    <col min="4" max="4" width="10.75390625" style="77" customWidth="1"/>
    <col min="5" max="7" width="10.75390625" style="10" customWidth="1"/>
    <col min="8" max="8" width="14.25390625" style="10" customWidth="1"/>
    <col min="9" max="9" width="14.25390625" style="12" customWidth="1"/>
    <col min="10" max="10" width="10.75390625" style="156" customWidth="1"/>
    <col min="11" max="11" width="10.75390625" style="10" customWidth="1"/>
    <col min="12" max="12" width="13.625" style="10" customWidth="1"/>
  </cols>
  <sheetData>
    <row r="1" spans="1:12" ht="38.2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8.25" customHeight="1">
      <c r="A2" s="16" t="s">
        <v>497</v>
      </c>
      <c r="B2"/>
      <c r="C2"/>
      <c r="D2"/>
      <c r="E2"/>
      <c r="F2"/>
      <c r="G2"/>
      <c r="H2"/>
      <c r="I2"/>
      <c r="J2"/>
      <c r="K2"/>
      <c r="L2"/>
    </row>
    <row r="3" spans="1:12" s="108" customFormat="1" ht="12.7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</row>
    <row r="4" spans="1:12" s="108" customFormat="1" ht="52.5" customHeight="1">
      <c r="A4" s="249"/>
      <c r="B4" s="249"/>
      <c r="C4" s="249"/>
      <c r="D4" s="249"/>
      <c r="E4" s="249"/>
      <c r="F4" s="249"/>
      <c r="G4" s="249"/>
      <c r="H4" s="247"/>
      <c r="I4" s="247"/>
      <c r="J4" s="247"/>
      <c r="K4" s="247"/>
      <c r="L4" s="247"/>
    </row>
    <row r="5" spans="1:12" s="161" customFormat="1" ht="24" customHeight="1">
      <c r="A5" s="157">
        <v>1</v>
      </c>
      <c r="B5" s="110" t="s">
        <v>265</v>
      </c>
      <c r="C5" s="157" t="s">
        <v>266</v>
      </c>
      <c r="D5" s="110">
        <v>0</v>
      </c>
      <c r="E5" s="110">
        <v>300</v>
      </c>
      <c r="F5" s="158">
        <f aca="true" t="shared" si="0" ref="F5:F13">SUM(D5+E5)</f>
        <v>300</v>
      </c>
      <c r="G5" s="110" t="s">
        <v>267</v>
      </c>
      <c r="H5" s="159">
        <v>0</v>
      </c>
      <c r="I5" s="159">
        <f aca="true" t="shared" si="1" ref="I5:I52">SUM(F5*H5)</f>
        <v>0</v>
      </c>
      <c r="J5" s="160">
        <v>0.05</v>
      </c>
      <c r="K5" s="159">
        <f aca="true" t="shared" si="2" ref="K5:K52">SUM(I5*J5)</f>
        <v>0</v>
      </c>
      <c r="L5" s="159">
        <f aca="true" t="shared" si="3" ref="L5:L52">SUM(I5+K5)</f>
        <v>0</v>
      </c>
    </row>
    <row r="6" spans="1:12" s="161" customFormat="1" ht="27.75" customHeight="1">
      <c r="A6" s="157">
        <f>A5+1</f>
        <v>2</v>
      </c>
      <c r="B6" s="110" t="s">
        <v>268</v>
      </c>
      <c r="C6" s="157" t="s">
        <v>269</v>
      </c>
      <c r="D6" s="110">
        <v>0</v>
      </c>
      <c r="E6" s="110">
        <v>350</v>
      </c>
      <c r="F6" s="158">
        <f t="shared" si="0"/>
        <v>350</v>
      </c>
      <c r="G6" s="110" t="s">
        <v>267</v>
      </c>
      <c r="H6" s="159">
        <v>0</v>
      </c>
      <c r="I6" s="159">
        <f t="shared" si="1"/>
        <v>0</v>
      </c>
      <c r="J6" s="160">
        <v>0.05</v>
      </c>
      <c r="K6" s="159">
        <f t="shared" si="2"/>
        <v>0</v>
      </c>
      <c r="L6" s="159">
        <f t="shared" si="3"/>
        <v>0</v>
      </c>
    </row>
    <row r="7" spans="1:12" s="161" customFormat="1" ht="22.5">
      <c r="A7" s="157">
        <f>A6+1</f>
        <v>3</v>
      </c>
      <c r="B7" s="110" t="s">
        <v>270</v>
      </c>
      <c r="C7" s="157" t="s">
        <v>271</v>
      </c>
      <c r="D7" s="110">
        <v>0</v>
      </c>
      <c r="E7" s="110">
        <v>50</v>
      </c>
      <c r="F7" s="158">
        <f t="shared" si="0"/>
        <v>50</v>
      </c>
      <c r="G7" s="110" t="s">
        <v>267</v>
      </c>
      <c r="H7" s="159">
        <v>0</v>
      </c>
      <c r="I7" s="159">
        <f t="shared" si="1"/>
        <v>0</v>
      </c>
      <c r="J7" s="160">
        <v>0.05</v>
      </c>
      <c r="K7" s="159">
        <f t="shared" si="2"/>
        <v>0</v>
      </c>
      <c r="L7" s="159">
        <f t="shared" si="3"/>
        <v>0</v>
      </c>
    </row>
    <row r="8" spans="1:12" s="161" customFormat="1" ht="23.25" customHeight="1">
      <c r="A8" s="157">
        <v>2</v>
      </c>
      <c r="B8" s="110" t="s">
        <v>272</v>
      </c>
      <c r="C8" s="157" t="s">
        <v>273</v>
      </c>
      <c r="D8" s="110">
        <v>0</v>
      </c>
      <c r="E8" s="110">
        <v>150</v>
      </c>
      <c r="F8" s="158">
        <f t="shared" si="0"/>
        <v>150</v>
      </c>
      <c r="G8" s="110" t="s">
        <v>267</v>
      </c>
      <c r="H8" s="159">
        <v>0</v>
      </c>
      <c r="I8" s="159">
        <f t="shared" si="1"/>
        <v>0</v>
      </c>
      <c r="J8" s="160">
        <v>0.05</v>
      </c>
      <c r="K8" s="159">
        <f t="shared" si="2"/>
        <v>0</v>
      </c>
      <c r="L8" s="159">
        <f t="shared" si="3"/>
        <v>0</v>
      </c>
    </row>
    <row r="9" spans="1:12" s="161" customFormat="1" ht="33" customHeight="1">
      <c r="A9" s="157">
        <f>A8+1</f>
        <v>3</v>
      </c>
      <c r="B9" s="110" t="s">
        <v>274</v>
      </c>
      <c r="C9" s="157" t="s">
        <v>266</v>
      </c>
      <c r="D9" s="110">
        <v>0</v>
      </c>
      <c r="E9" s="110">
        <v>100</v>
      </c>
      <c r="F9" s="158">
        <f t="shared" si="0"/>
        <v>100</v>
      </c>
      <c r="G9" s="110" t="s">
        <v>267</v>
      </c>
      <c r="H9" s="159">
        <v>0</v>
      </c>
      <c r="I9" s="159">
        <f t="shared" si="1"/>
        <v>0</v>
      </c>
      <c r="J9" s="160">
        <v>0.05</v>
      </c>
      <c r="K9" s="159">
        <f t="shared" si="2"/>
        <v>0</v>
      </c>
      <c r="L9" s="159">
        <f t="shared" si="3"/>
        <v>0</v>
      </c>
    </row>
    <row r="10" spans="1:12" s="161" customFormat="1" ht="42.75" customHeight="1">
      <c r="A10" s="157">
        <f>A9+1</f>
        <v>4</v>
      </c>
      <c r="B10" s="110" t="s">
        <v>275</v>
      </c>
      <c r="C10" s="157" t="s">
        <v>276</v>
      </c>
      <c r="D10" s="110">
        <v>0</v>
      </c>
      <c r="E10" s="110">
        <v>35</v>
      </c>
      <c r="F10" s="158">
        <f t="shared" si="0"/>
        <v>35</v>
      </c>
      <c r="G10" s="110" t="s">
        <v>277</v>
      </c>
      <c r="H10" s="159">
        <v>0</v>
      </c>
      <c r="I10" s="159">
        <f t="shared" si="1"/>
        <v>0</v>
      </c>
      <c r="J10" s="160">
        <v>0.05</v>
      </c>
      <c r="K10" s="159">
        <f t="shared" si="2"/>
        <v>0</v>
      </c>
      <c r="L10" s="159">
        <f t="shared" si="3"/>
        <v>0</v>
      </c>
    </row>
    <row r="11" spans="1:12" s="161" customFormat="1" ht="29.25" customHeight="1">
      <c r="A11" s="157">
        <v>3</v>
      </c>
      <c r="B11" s="110" t="s">
        <v>278</v>
      </c>
      <c r="C11" s="157" t="s">
        <v>279</v>
      </c>
      <c r="D11" s="110">
        <v>0</v>
      </c>
      <c r="E11" s="110">
        <v>35</v>
      </c>
      <c r="F11" s="158">
        <f t="shared" si="0"/>
        <v>35</v>
      </c>
      <c r="G11" s="110" t="s">
        <v>277</v>
      </c>
      <c r="H11" s="159">
        <v>0</v>
      </c>
      <c r="I11" s="159">
        <f t="shared" si="1"/>
        <v>0</v>
      </c>
      <c r="J11" s="160">
        <v>0.05</v>
      </c>
      <c r="K11" s="159">
        <f t="shared" si="2"/>
        <v>0</v>
      </c>
      <c r="L11" s="159">
        <f t="shared" si="3"/>
        <v>0</v>
      </c>
    </row>
    <row r="12" spans="1:12" s="161" customFormat="1" ht="49.5" customHeight="1">
      <c r="A12" s="157">
        <f>A11+1</f>
        <v>4</v>
      </c>
      <c r="B12" s="110" t="s">
        <v>280</v>
      </c>
      <c r="C12" s="157" t="s">
        <v>281</v>
      </c>
      <c r="D12" s="110">
        <v>5</v>
      </c>
      <c r="E12" s="110">
        <v>5</v>
      </c>
      <c r="F12" s="158">
        <f t="shared" si="0"/>
        <v>10</v>
      </c>
      <c r="G12" s="110" t="s">
        <v>277</v>
      </c>
      <c r="H12" s="159">
        <v>0</v>
      </c>
      <c r="I12" s="159">
        <f t="shared" si="1"/>
        <v>0</v>
      </c>
      <c r="J12" s="160">
        <v>0.23</v>
      </c>
      <c r="K12" s="159">
        <f t="shared" si="2"/>
        <v>0</v>
      </c>
      <c r="L12" s="159">
        <f t="shared" si="3"/>
        <v>0</v>
      </c>
    </row>
    <row r="13" spans="1:12" s="161" customFormat="1" ht="46.5" customHeight="1">
      <c r="A13" s="157">
        <f>A12+1</f>
        <v>5</v>
      </c>
      <c r="B13" s="110" t="s">
        <v>282</v>
      </c>
      <c r="C13" s="157" t="s">
        <v>281</v>
      </c>
      <c r="D13" s="110">
        <v>5</v>
      </c>
      <c r="E13" s="110">
        <v>5</v>
      </c>
      <c r="F13" s="158">
        <f t="shared" si="0"/>
        <v>10</v>
      </c>
      <c r="G13" s="110" t="s">
        <v>277</v>
      </c>
      <c r="H13" s="159">
        <v>0</v>
      </c>
      <c r="I13" s="159">
        <f t="shared" si="1"/>
        <v>0</v>
      </c>
      <c r="J13" s="160">
        <v>0.23</v>
      </c>
      <c r="K13" s="159">
        <f t="shared" si="2"/>
        <v>0</v>
      </c>
      <c r="L13" s="159">
        <f t="shared" si="3"/>
        <v>0</v>
      </c>
    </row>
    <row r="14" spans="1:12" s="161" customFormat="1" ht="36" customHeight="1">
      <c r="A14" s="157">
        <v>4</v>
      </c>
      <c r="B14" s="110" t="s">
        <v>283</v>
      </c>
      <c r="C14" s="157" t="s">
        <v>284</v>
      </c>
      <c r="D14" s="110">
        <v>0</v>
      </c>
      <c r="E14" s="110">
        <v>50</v>
      </c>
      <c r="F14" s="158">
        <v>40</v>
      </c>
      <c r="G14" s="110" t="s">
        <v>277</v>
      </c>
      <c r="H14" s="159">
        <v>0</v>
      </c>
      <c r="I14" s="159">
        <f t="shared" si="1"/>
        <v>0</v>
      </c>
      <c r="J14" s="160">
        <v>0.23</v>
      </c>
      <c r="K14" s="159">
        <f t="shared" si="2"/>
        <v>0</v>
      </c>
      <c r="L14" s="159">
        <f t="shared" si="3"/>
        <v>0</v>
      </c>
    </row>
    <row r="15" spans="1:12" s="161" customFormat="1" ht="50.25" customHeight="1">
      <c r="A15" s="157">
        <f>A14+1</f>
        <v>5</v>
      </c>
      <c r="B15" s="110" t="s">
        <v>285</v>
      </c>
      <c r="C15" s="157" t="s">
        <v>286</v>
      </c>
      <c r="D15" s="110">
        <v>0</v>
      </c>
      <c r="E15" s="110">
        <v>50</v>
      </c>
      <c r="F15" s="158">
        <v>40</v>
      </c>
      <c r="G15" s="110" t="s">
        <v>277</v>
      </c>
      <c r="H15" s="159">
        <v>0</v>
      </c>
      <c r="I15" s="159">
        <f t="shared" si="1"/>
        <v>0</v>
      </c>
      <c r="J15" s="160">
        <v>0.23</v>
      </c>
      <c r="K15" s="159">
        <f t="shared" si="2"/>
        <v>0</v>
      </c>
      <c r="L15" s="159">
        <f t="shared" si="3"/>
        <v>0</v>
      </c>
    </row>
    <row r="16" spans="1:12" s="161" customFormat="1" ht="42.75" customHeight="1">
      <c r="A16" s="157">
        <f>A15+1</f>
        <v>6</v>
      </c>
      <c r="B16" s="110" t="s">
        <v>287</v>
      </c>
      <c r="C16" s="157" t="s">
        <v>288</v>
      </c>
      <c r="D16" s="110">
        <v>0</v>
      </c>
      <c r="E16" s="110">
        <v>400</v>
      </c>
      <c r="F16" s="158">
        <v>400</v>
      </c>
      <c r="G16" s="110" t="s">
        <v>289</v>
      </c>
      <c r="H16" s="159">
        <v>0</v>
      </c>
      <c r="I16" s="159">
        <f t="shared" si="1"/>
        <v>0</v>
      </c>
      <c r="J16" s="160">
        <v>0.05</v>
      </c>
      <c r="K16" s="159">
        <f t="shared" si="2"/>
        <v>0</v>
      </c>
      <c r="L16" s="159">
        <f t="shared" si="3"/>
        <v>0</v>
      </c>
    </row>
    <row r="17" spans="1:12" s="161" customFormat="1" ht="28.5" customHeight="1">
      <c r="A17" s="157">
        <v>5</v>
      </c>
      <c r="B17" s="110" t="s">
        <v>290</v>
      </c>
      <c r="C17" s="157" t="s">
        <v>291</v>
      </c>
      <c r="D17" s="110">
        <v>10</v>
      </c>
      <c r="E17" s="110">
        <v>30</v>
      </c>
      <c r="F17" s="158">
        <f>SUM(D17+E17)</f>
        <v>40</v>
      </c>
      <c r="G17" s="110" t="s">
        <v>292</v>
      </c>
      <c r="H17" s="159">
        <v>0</v>
      </c>
      <c r="I17" s="159">
        <f t="shared" si="1"/>
        <v>0</v>
      </c>
      <c r="J17" s="160">
        <v>0.23</v>
      </c>
      <c r="K17" s="159">
        <f t="shared" si="2"/>
        <v>0</v>
      </c>
      <c r="L17" s="159">
        <f t="shared" si="3"/>
        <v>0</v>
      </c>
    </row>
    <row r="18" spans="1:12" s="161" customFormat="1" ht="28.5" customHeight="1">
      <c r="A18" s="157">
        <f>A17+1</f>
        <v>6</v>
      </c>
      <c r="B18" s="110" t="s">
        <v>293</v>
      </c>
      <c r="C18" s="157" t="s">
        <v>294</v>
      </c>
      <c r="D18" s="110">
        <v>2</v>
      </c>
      <c r="E18" s="110">
        <v>40</v>
      </c>
      <c r="F18" s="158">
        <f>SUM(D18+E18)</f>
        <v>42</v>
      </c>
      <c r="G18" s="110" t="s">
        <v>277</v>
      </c>
      <c r="H18" s="159">
        <v>0</v>
      </c>
      <c r="I18" s="159">
        <f t="shared" si="1"/>
        <v>0</v>
      </c>
      <c r="J18" s="160">
        <v>0.05</v>
      </c>
      <c r="K18" s="159">
        <f t="shared" si="2"/>
        <v>0</v>
      </c>
      <c r="L18" s="159">
        <f t="shared" si="3"/>
        <v>0</v>
      </c>
    </row>
    <row r="19" spans="1:12" s="161" customFormat="1" ht="28.5" customHeight="1">
      <c r="A19" s="157">
        <f>A18+1</f>
        <v>7</v>
      </c>
      <c r="B19" s="110" t="s">
        <v>295</v>
      </c>
      <c r="C19" s="157" t="s">
        <v>296</v>
      </c>
      <c r="D19" s="110">
        <v>0</v>
      </c>
      <c r="E19" s="110">
        <v>500</v>
      </c>
      <c r="F19" s="158">
        <f>SUM(D19+E19)</f>
        <v>500</v>
      </c>
      <c r="G19" s="110" t="s">
        <v>289</v>
      </c>
      <c r="H19" s="159">
        <v>0</v>
      </c>
      <c r="I19" s="159">
        <f t="shared" si="1"/>
        <v>0</v>
      </c>
      <c r="J19" s="160">
        <v>0.05</v>
      </c>
      <c r="K19" s="159">
        <f t="shared" si="2"/>
        <v>0</v>
      </c>
      <c r="L19" s="159">
        <f t="shared" si="3"/>
        <v>0</v>
      </c>
    </row>
    <row r="20" spans="1:12" s="161" customFormat="1" ht="28.5" customHeight="1">
      <c r="A20" s="157">
        <v>6</v>
      </c>
      <c r="B20" s="110" t="s">
        <v>297</v>
      </c>
      <c r="C20" s="157" t="s">
        <v>298</v>
      </c>
      <c r="D20" s="110">
        <v>80</v>
      </c>
      <c r="E20" s="110">
        <v>45</v>
      </c>
      <c r="F20" s="158">
        <f>SUM(D20+E20)</f>
        <v>125</v>
      </c>
      <c r="G20" s="110" t="s">
        <v>277</v>
      </c>
      <c r="H20" s="159">
        <v>0</v>
      </c>
      <c r="I20" s="159">
        <f t="shared" si="1"/>
        <v>0</v>
      </c>
      <c r="J20" s="160">
        <v>0.05</v>
      </c>
      <c r="K20" s="159">
        <f t="shared" si="2"/>
        <v>0</v>
      </c>
      <c r="L20" s="159">
        <f t="shared" si="3"/>
        <v>0</v>
      </c>
    </row>
    <row r="21" spans="1:12" s="161" customFormat="1" ht="28.5" customHeight="1">
      <c r="A21" s="157">
        <f>A20+1</f>
        <v>7</v>
      </c>
      <c r="B21" s="110" t="s">
        <v>299</v>
      </c>
      <c r="C21" s="157" t="s">
        <v>300</v>
      </c>
      <c r="D21" s="110">
        <v>50</v>
      </c>
      <c r="E21" s="110">
        <v>5</v>
      </c>
      <c r="F21" s="158">
        <v>55</v>
      </c>
      <c r="G21" s="110" t="s">
        <v>267</v>
      </c>
      <c r="H21" s="159">
        <v>0</v>
      </c>
      <c r="I21" s="159">
        <f t="shared" si="1"/>
        <v>0</v>
      </c>
      <c r="J21" s="160">
        <v>0.05</v>
      </c>
      <c r="K21" s="159">
        <f t="shared" si="2"/>
        <v>0</v>
      </c>
      <c r="L21" s="159">
        <f t="shared" si="3"/>
        <v>0</v>
      </c>
    </row>
    <row r="22" spans="1:12" s="161" customFormat="1" ht="28.5" customHeight="1">
      <c r="A22" s="157">
        <f>A21+1</f>
        <v>8</v>
      </c>
      <c r="B22" s="110" t="s">
        <v>301</v>
      </c>
      <c r="C22" s="157" t="s">
        <v>300</v>
      </c>
      <c r="D22" s="110">
        <v>20</v>
      </c>
      <c r="E22" s="110">
        <v>0</v>
      </c>
      <c r="F22" s="158">
        <v>20</v>
      </c>
      <c r="G22" s="110" t="s">
        <v>289</v>
      </c>
      <c r="H22" s="159">
        <v>0</v>
      </c>
      <c r="I22" s="159">
        <f t="shared" si="1"/>
        <v>0</v>
      </c>
      <c r="J22" s="160">
        <v>0.05</v>
      </c>
      <c r="K22" s="159">
        <f t="shared" si="2"/>
        <v>0</v>
      </c>
      <c r="L22" s="159">
        <f t="shared" si="3"/>
        <v>0</v>
      </c>
    </row>
    <row r="23" spans="1:12" s="161" customFormat="1" ht="28.5" customHeight="1">
      <c r="A23" s="157">
        <v>7</v>
      </c>
      <c r="B23" s="110" t="s">
        <v>302</v>
      </c>
      <c r="C23" s="157" t="s">
        <v>298</v>
      </c>
      <c r="D23" s="110">
        <v>0</v>
      </c>
      <c r="E23" s="110">
        <v>3</v>
      </c>
      <c r="F23" s="158">
        <f aca="true" t="shared" si="4" ref="F23:F41">SUM(D23+E23)</f>
        <v>3</v>
      </c>
      <c r="G23" s="110" t="s">
        <v>277</v>
      </c>
      <c r="H23" s="159">
        <v>0</v>
      </c>
      <c r="I23" s="159">
        <f t="shared" si="1"/>
        <v>0</v>
      </c>
      <c r="J23" s="160">
        <v>0.05</v>
      </c>
      <c r="K23" s="159">
        <f t="shared" si="2"/>
        <v>0</v>
      </c>
      <c r="L23" s="159">
        <f t="shared" si="3"/>
        <v>0</v>
      </c>
    </row>
    <row r="24" spans="1:12" s="161" customFormat="1" ht="28.5" customHeight="1">
      <c r="A24" s="157">
        <f>A23+1</f>
        <v>8</v>
      </c>
      <c r="B24" s="110" t="s">
        <v>303</v>
      </c>
      <c r="C24" s="157" t="s">
        <v>304</v>
      </c>
      <c r="D24" s="110">
        <v>25</v>
      </c>
      <c r="E24" s="110">
        <v>5</v>
      </c>
      <c r="F24" s="158">
        <f t="shared" si="4"/>
        <v>30</v>
      </c>
      <c r="G24" s="110" t="s">
        <v>289</v>
      </c>
      <c r="H24" s="159">
        <v>0</v>
      </c>
      <c r="I24" s="159">
        <f t="shared" si="1"/>
        <v>0</v>
      </c>
      <c r="J24" s="160">
        <v>0.05</v>
      </c>
      <c r="K24" s="159">
        <f t="shared" si="2"/>
        <v>0</v>
      </c>
      <c r="L24" s="159">
        <f t="shared" si="3"/>
        <v>0</v>
      </c>
    </row>
    <row r="25" spans="1:12" s="161" customFormat="1" ht="28.5" customHeight="1">
      <c r="A25" s="157">
        <f>A24+1</f>
        <v>9</v>
      </c>
      <c r="B25" s="110" t="s">
        <v>305</v>
      </c>
      <c r="C25" s="157" t="s">
        <v>306</v>
      </c>
      <c r="D25" s="110">
        <v>40</v>
      </c>
      <c r="E25" s="110">
        <v>60</v>
      </c>
      <c r="F25" s="158">
        <f t="shared" si="4"/>
        <v>100</v>
      </c>
      <c r="G25" s="110" t="s">
        <v>289</v>
      </c>
      <c r="H25" s="159">
        <v>0</v>
      </c>
      <c r="I25" s="159">
        <f t="shared" si="1"/>
        <v>0</v>
      </c>
      <c r="J25" s="160">
        <v>0.05</v>
      </c>
      <c r="K25" s="159">
        <f t="shared" si="2"/>
        <v>0</v>
      </c>
      <c r="L25" s="159">
        <f t="shared" si="3"/>
        <v>0</v>
      </c>
    </row>
    <row r="26" spans="1:12" s="161" customFormat="1" ht="22.5">
      <c r="A26" s="157">
        <v>8</v>
      </c>
      <c r="B26" s="110" t="s">
        <v>307</v>
      </c>
      <c r="C26" s="157" t="s">
        <v>300</v>
      </c>
      <c r="D26" s="110">
        <v>0</v>
      </c>
      <c r="E26" s="110">
        <v>100</v>
      </c>
      <c r="F26" s="158">
        <f t="shared" si="4"/>
        <v>100</v>
      </c>
      <c r="G26" s="110" t="s">
        <v>289</v>
      </c>
      <c r="H26" s="159">
        <v>0</v>
      </c>
      <c r="I26" s="159">
        <f t="shared" si="1"/>
        <v>0</v>
      </c>
      <c r="J26" s="160">
        <v>0.05</v>
      </c>
      <c r="K26" s="159">
        <f t="shared" si="2"/>
        <v>0</v>
      </c>
      <c r="L26" s="159">
        <f t="shared" si="3"/>
        <v>0</v>
      </c>
    </row>
    <row r="27" spans="1:12" s="161" customFormat="1" ht="28.5" customHeight="1">
      <c r="A27" s="157">
        <f>A26+1</f>
        <v>9</v>
      </c>
      <c r="B27" s="110" t="s">
        <v>308</v>
      </c>
      <c r="C27" s="157" t="s">
        <v>309</v>
      </c>
      <c r="D27" s="110">
        <v>15</v>
      </c>
      <c r="E27" s="110">
        <v>25</v>
      </c>
      <c r="F27" s="158">
        <f t="shared" si="4"/>
        <v>40</v>
      </c>
      <c r="G27" s="110" t="s">
        <v>277</v>
      </c>
      <c r="H27" s="159">
        <v>0</v>
      </c>
      <c r="I27" s="159">
        <f t="shared" si="1"/>
        <v>0</v>
      </c>
      <c r="J27" s="160">
        <v>0.05</v>
      </c>
      <c r="K27" s="159">
        <f t="shared" si="2"/>
        <v>0</v>
      </c>
      <c r="L27" s="159">
        <f t="shared" si="3"/>
        <v>0</v>
      </c>
    </row>
    <row r="28" spans="1:12" s="161" customFormat="1" ht="28.5" customHeight="1">
      <c r="A28" s="157">
        <f>A27+1</f>
        <v>10</v>
      </c>
      <c r="B28" s="110" t="s">
        <v>310</v>
      </c>
      <c r="C28" s="157" t="s">
        <v>311</v>
      </c>
      <c r="D28" s="110">
        <v>0</v>
      </c>
      <c r="E28" s="110">
        <v>25</v>
      </c>
      <c r="F28" s="158">
        <f t="shared" si="4"/>
        <v>25</v>
      </c>
      <c r="G28" s="110" t="s">
        <v>289</v>
      </c>
      <c r="H28" s="159">
        <v>0</v>
      </c>
      <c r="I28" s="159">
        <f t="shared" si="1"/>
        <v>0</v>
      </c>
      <c r="J28" s="160">
        <v>0.05</v>
      </c>
      <c r="K28" s="159">
        <f t="shared" si="2"/>
        <v>0</v>
      </c>
      <c r="L28" s="159">
        <f t="shared" si="3"/>
        <v>0</v>
      </c>
    </row>
    <row r="29" spans="1:12" s="161" customFormat="1" ht="28.5" customHeight="1">
      <c r="A29" s="157">
        <v>9</v>
      </c>
      <c r="B29" s="110" t="s">
        <v>312</v>
      </c>
      <c r="C29" s="157" t="s">
        <v>313</v>
      </c>
      <c r="D29" s="110">
        <v>0</v>
      </c>
      <c r="E29" s="110">
        <v>15</v>
      </c>
      <c r="F29" s="158">
        <f t="shared" si="4"/>
        <v>15</v>
      </c>
      <c r="G29" s="110" t="s">
        <v>289</v>
      </c>
      <c r="H29" s="159">
        <v>0</v>
      </c>
      <c r="I29" s="159">
        <f t="shared" si="1"/>
        <v>0</v>
      </c>
      <c r="J29" s="160">
        <v>0.05</v>
      </c>
      <c r="K29" s="159">
        <f t="shared" si="2"/>
        <v>0</v>
      </c>
      <c r="L29" s="159">
        <f t="shared" si="3"/>
        <v>0</v>
      </c>
    </row>
    <row r="30" spans="1:12" s="161" customFormat="1" ht="28.5" customHeight="1">
      <c r="A30" s="157">
        <f>A29+1</f>
        <v>10</v>
      </c>
      <c r="B30" s="110" t="s">
        <v>314</v>
      </c>
      <c r="C30" s="157" t="s">
        <v>311</v>
      </c>
      <c r="D30" s="110">
        <v>100</v>
      </c>
      <c r="E30" s="110">
        <v>50</v>
      </c>
      <c r="F30" s="158">
        <f t="shared" si="4"/>
        <v>150</v>
      </c>
      <c r="G30" s="110" t="s">
        <v>289</v>
      </c>
      <c r="H30" s="159">
        <v>0</v>
      </c>
      <c r="I30" s="159">
        <f t="shared" si="1"/>
        <v>0</v>
      </c>
      <c r="J30" s="160">
        <v>0.05</v>
      </c>
      <c r="K30" s="159">
        <f t="shared" si="2"/>
        <v>0</v>
      </c>
      <c r="L30" s="159">
        <f t="shared" si="3"/>
        <v>0</v>
      </c>
    </row>
    <row r="31" spans="1:12" s="161" customFormat="1" ht="28.5" customHeight="1">
      <c r="A31" s="157">
        <f>A30+1</f>
        <v>11</v>
      </c>
      <c r="B31" s="110" t="s">
        <v>315</v>
      </c>
      <c r="C31" s="157" t="s">
        <v>300</v>
      </c>
      <c r="D31" s="110">
        <v>0</v>
      </c>
      <c r="E31" s="110">
        <v>40</v>
      </c>
      <c r="F31" s="158">
        <f t="shared" si="4"/>
        <v>40</v>
      </c>
      <c r="G31" s="110" t="s">
        <v>289</v>
      </c>
      <c r="H31" s="159">
        <v>0</v>
      </c>
      <c r="I31" s="159">
        <f t="shared" si="1"/>
        <v>0</v>
      </c>
      <c r="J31" s="160">
        <v>0.05</v>
      </c>
      <c r="K31" s="159">
        <f t="shared" si="2"/>
        <v>0</v>
      </c>
      <c r="L31" s="159">
        <f t="shared" si="3"/>
        <v>0</v>
      </c>
    </row>
    <row r="32" spans="1:12" s="161" customFormat="1" ht="28.5" customHeight="1">
      <c r="A32" s="157">
        <v>10</v>
      </c>
      <c r="B32" s="110" t="s">
        <v>316</v>
      </c>
      <c r="C32" s="157" t="s">
        <v>317</v>
      </c>
      <c r="D32" s="110">
        <v>0</v>
      </c>
      <c r="E32" s="110">
        <v>50</v>
      </c>
      <c r="F32" s="158">
        <f t="shared" si="4"/>
        <v>50</v>
      </c>
      <c r="G32" s="110" t="s">
        <v>289</v>
      </c>
      <c r="H32" s="159">
        <v>0</v>
      </c>
      <c r="I32" s="159">
        <f t="shared" si="1"/>
        <v>0</v>
      </c>
      <c r="J32" s="160">
        <v>0.05</v>
      </c>
      <c r="K32" s="159">
        <f t="shared" si="2"/>
        <v>0</v>
      </c>
      <c r="L32" s="159">
        <f t="shared" si="3"/>
        <v>0</v>
      </c>
    </row>
    <row r="33" spans="1:12" s="161" customFormat="1" ht="28.5" customHeight="1">
      <c r="A33" s="157">
        <f>A32+1</f>
        <v>11</v>
      </c>
      <c r="B33" s="110" t="s">
        <v>318</v>
      </c>
      <c r="C33" s="157" t="s">
        <v>300</v>
      </c>
      <c r="D33" s="110">
        <v>30</v>
      </c>
      <c r="E33" s="110">
        <v>0</v>
      </c>
      <c r="F33" s="158">
        <f t="shared" si="4"/>
        <v>30</v>
      </c>
      <c r="G33" s="110" t="s">
        <v>277</v>
      </c>
      <c r="H33" s="159">
        <v>0</v>
      </c>
      <c r="I33" s="159">
        <f t="shared" si="1"/>
        <v>0</v>
      </c>
      <c r="J33" s="160">
        <v>0.05</v>
      </c>
      <c r="K33" s="159">
        <f t="shared" si="2"/>
        <v>0</v>
      </c>
      <c r="L33" s="159">
        <f t="shared" si="3"/>
        <v>0</v>
      </c>
    </row>
    <row r="34" spans="1:12" s="161" customFormat="1" ht="28.5" customHeight="1">
      <c r="A34" s="157">
        <f>A33+1</f>
        <v>12</v>
      </c>
      <c r="B34" s="110" t="s">
        <v>319</v>
      </c>
      <c r="C34" s="157" t="s">
        <v>523</v>
      </c>
      <c r="D34" s="110">
        <v>0</v>
      </c>
      <c r="E34" s="110">
        <v>30</v>
      </c>
      <c r="F34" s="158">
        <f t="shared" si="4"/>
        <v>30</v>
      </c>
      <c r="G34" s="110" t="s">
        <v>277</v>
      </c>
      <c r="H34" s="159">
        <v>0</v>
      </c>
      <c r="I34" s="159">
        <f t="shared" si="1"/>
        <v>0</v>
      </c>
      <c r="J34" s="160">
        <v>0.05</v>
      </c>
      <c r="K34" s="159">
        <f t="shared" si="2"/>
        <v>0</v>
      </c>
      <c r="L34" s="159">
        <f t="shared" si="3"/>
        <v>0</v>
      </c>
    </row>
    <row r="35" spans="1:12" s="161" customFormat="1" ht="28.5" customHeight="1">
      <c r="A35" s="157">
        <v>11</v>
      </c>
      <c r="B35" s="110" t="s">
        <v>320</v>
      </c>
      <c r="C35" s="157" t="s">
        <v>522</v>
      </c>
      <c r="D35" s="110">
        <v>150</v>
      </c>
      <c r="E35" s="110">
        <v>15</v>
      </c>
      <c r="F35" s="158">
        <f t="shared" si="4"/>
        <v>165</v>
      </c>
      <c r="G35" s="110" t="s">
        <v>277</v>
      </c>
      <c r="H35" s="159">
        <v>0</v>
      </c>
      <c r="I35" s="159">
        <f t="shared" si="1"/>
        <v>0</v>
      </c>
      <c r="J35" s="160">
        <v>0.05</v>
      </c>
      <c r="K35" s="159">
        <f t="shared" si="2"/>
        <v>0</v>
      </c>
      <c r="L35" s="159">
        <f t="shared" si="3"/>
        <v>0</v>
      </c>
    </row>
    <row r="36" spans="1:12" s="161" customFormat="1" ht="28.5" customHeight="1">
      <c r="A36" s="157">
        <f>A35+1</f>
        <v>12</v>
      </c>
      <c r="B36" s="110" t="s">
        <v>321</v>
      </c>
      <c r="C36" s="157" t="s">
        <v>298</v>
      </c>
      <c r="D36" s="110">
        <v>50</v>
      </c>
      <c r="E36" s="110">
        <v>0</v>
      </c>
      <c r="F36" s="158">
        <f t="shared" si="4"/>
        <v>50</v>
      </c>
      <c r="G36" s="110" t="s">
        <v>277</v>
      </c>
      <c r="H36" s="159">
        <v>0</v>
      </c>
      <c r="I36" s="159">
        <f t="shared" si="1"/>
        <v>0</v>
      </c>
      <c r="J36" s="160">
        <v>0.05</v>
      </c>
      <c r="K36" s="159">
        <f t="shared" si="2"/>
        <v>0</v>
      </c>
      <c r="L36" s="159">
        <f t="shared" si="3"/>
        <v>0</v>
      </c>
    </row>
    <row r="37" spans="1:12" s="161" customFormat="1" ht="28.5" customHeight="1">
      <c r="A37" s="157">
        <f>A36+1</f>
        <v>13</v>
      </c>
      <c r="B37" s="110" t="s">
        <v>322</v>
      </c>
      <c r="C37" s="157" t="s">
        <v>323</v>
      </c>
      <c r="D37" s="110">
        <v>0</v>
      </c>
      <c r="E37" s="110">
        <v>1500</v>
      </c>
      <c r="F37" s="158">
        <f t="shared" si="4"/>
        <v>1500</v>
      </c>
      <c r="G37" s="110" t="s">
        <v>289</v>
      </c>
      <c r="H37" s="159">
        <v>0</v>
      </c>
      <c r="I37" s="159">
        <f t="shared" si="1"/>
        <v>0</v>
      </c>
      <c r="J37" s="160">
        <v>0.05</v>
      </c>
      <c r="K37" s="159">
        <f t="shared" si="2"/>
        <v>0</v>
      </c>
      <c r="L37" s="159">
        <f t="shared" si="3"/>
        <v>0</v>
      </c>
    </row>
    <row r="38" spans="1:12" s="161" customFormat="1" ht="28.5" customHeight="1">
      <c r="A38" s="157">
        <v>12</v>
      </c>
      <c r="B38" s="110" t="s">
        <v>324</v>
      </c>
      <c r="C38" s="157" t="s">
        <v>323</v>
      </c>
      <c r="D38" s="110">
        <v>0</v>
      </c>
      <c r="E38" s="110">
        <v>200</v>
      </c>
      <c r="F38" s="158">
        <f t="shared" si="4"/>
        <v>200</v>
      </c>
      <c r="G38" s="110" t="s">
        <v>289</v>
      </c>
      <c r="H38" s="159">
        <v>0</v>
      </c>
      <c r="I38" s="159">
        <f t="shared" si="1"/>
        <v>0</v>
      </c>
      <c r="J38" s="160">
        <v>0.05</v>
      </c>
      <c r="K38" s="159">
        <f t="shared" si="2"/>
        <v>0</v>
      </c>
      <c r="L38" s="159">
        <f t="shared" si="3"/>
        <v>0</v>
      </c>
    </row>
    <row r="39" spans="1:12" s="161" customFormat="1" ht="33.75">
      <c r="A39" s="157">
        <f>A38+1</f>
        <v>13</v>
      </c>
      <c r="B39" s="110" t="s">
        <v>325</v>
      </c>
      <c r="C39" s="157" t="s">
        <v>326</v>
      </c>
      <c r="D39" s="110">
        <v>0</v>
      </c>
      <c r="E39" s="110">
        <v>20</v>
      </c>
      <c r="F39" s="158">
        <f t="shared" si="4"/>
        <v>20</v>
      </c>
      <c r="G39" s="110" t="s">
        <v>289</v>
      </c>
      <c r="H39" s="159">
        <v>0</v>
      </c>
      <c r="I39" s="159">
        <f t="shared" si="1"/>
        <v>0</v>
      </c>
      <c r="J39" s="160">
        <v>0.05</v>
      </c>
      <c r="K39" s="159">
        <f t="shared" si="2"/>
        <v>0</v>
      </c>
      <c r="L39" s="159">
        <f t="shared" si="3"/>
        <v>0</v>
      </c>
    </row>
    <row r="40" spans="1:12" s="161" customFormat="1" ht="40.5" customHeight="1">
      <c r="A40" s="157">
        <f>A39+1</f>
        <v>14</v>
      </c>
      <c r="B40" s="110" t="s">
        <v>327</v>
      </c>
      <c r="C40" s="157" t="s">
        <v>328</v>
      </c>
      <c r="D40" s="110">
        <v>0</v>
      </c>
      <c r="E40" s="110">
        <v>500</v>
      </c>
      <c r="F40" s="158">
        <f t="shared" si="4"/>
        <v>500</v>
      </c>
      <c r="G40" s="110" t="s">
        <v>36</v>
      </c>
      <c r="H40" s="159">
        <v>0</v>
      </c>
      <c r="I40" s="159">
        <f t="shared" si="1"/>
        <v>0</v>
      </c>
      <c r="J40" s="160">
        <v>0.05</v>
      </c>
      <c r="K40" s="159">
        <f t="shared" si="2"/>
        <v>0</v>
      </c>
      <c r="L40" s="159">
        <f t="shared" si="3"/>
        <v>0</v>
      </c>
    </row>
    <row r="41" spans="1:12" s="161" customFormat="1" ht="40.5" customHeight="1">
      <c r="A41" s="157">
        <v>13</v>
      </c>
      <c r="B41" s="110" t="s">
        <v>329</v>
      </c>
      <c r="C41" s="157" t="s">
        <v>330</v>
      </c>
      <c r="D41" s="110">
        <v>0</v>
      </c>
      <c r="E41" s="110">
        <v>10</v>
      </c>
      <c r="F41" s="158">
        <f t="shared" si="4"/>
        <v>10</v>
      </c>
      <c r="G41" s="110" t="s">
        <v>289</v>
      </c>
      <c r="H41" s="159">
        <v>0</v>
      </c>
      <c r="I41" s="159">
        <f t="shared" si="1"/>
        <v>0</v>
      </c>
      <c r="J41" s="160">
        <v>0.05</v>
      </c>
      <c r="K41" s="159">
        <f t="shared" si="2"/>
        <v>0</v>
      </c>
      <c r="L41" s="159">
        <f t="shared" si="3"/>
        <v>0</v>
      </c>
    </row>
    <row r="42" spans="1:12" s="161" customFormat="1" ht="40.5" customHeight="1">
      <c r="A42" s="157">
        <f>A41+1</f>
        <v>14</v>
      </c>
      <c r="B42" s="110" t="s">
        <v>331</v>
      </c>
      <c r="C42" s="157" t="s">
        <v>300</v>
      </c>
      <c r="D42" s="110">
        <v>20</v>
      </c>
      <c r="E42" s="110">
        <v>0</v>
      </c>
      <c r="F42" s="158">
        <v>50</v>
      </c>
      <c r="G42" s="110" t="s">
        <v>289</v>
      </c>
      <c r="H42" s="159">
        <v>0</v>
      </c>
      <c r="I42" s="159">
        <f t="shared" si="1"/>
        <v>0</v>
      </c>
      <c r="J42" s="160">
        <v>0.05</v>
      </c>
      <c r="K42" s="159">
        <f t="shared" si="2"/>
        <v>0</v>
      </c>
      <c r="L42" s="159">
        <f t="shared" si="3"/>
        <v>0</v>
      </c>
    </row>
    <row r="43" spans="1:12" s="161" customFormat="1" ht="40.5" customHeight="1">
      <c r="A43" s="157">
        <f>A42+1</f>
        <v>15</v>
      </c>
      <c r="B43" s="110" t="s">
        <v>332</v>
      </c>
      <c r="C43" s="157" t="s">
        <v>333</v>
      </c>
      <c r="D43" s="110">
        <v>0</v>
      </c>
      <c r="E43" s="110">
        <v>30</v>
      </c>
      <c r="F43" s="158">
        <v>30</v>
      </c>
      <c r="G43" s="110" t="s">
        <v>292</v>
      </c>
      <c r="H43" s="159">
        <v>0</v>
      </c>
      <c r="I43" s="159">
        <f t="shared" si="1"/>
        <v>0</v>
      </c>
      <c r="J43" s="160">
        <v>0.05</v>
      </c>
      <c r="K43" s="159">
        <f t="shared" si="2"/>
        <v>0</v>
      </c>
      <c r="L43" s="159">
        <f t="shared" si="3"/>
        <v>0</v>
      </c>
    </row>
    <row r="44" spans="1:12" s="161" customFormat="1" ht="40.5" customHeight="1">
      <c r="A44" s="157">
        <v>14</v>
      </c>
      <c r="B44" s="110" t="s">
        <v>334</v>
      </c>
      <c r="C44" s="157" t="s">
        <v>323</v>
      </c>
      <c r="D44" s="110">
        <v>0</v>
      </c>
      <c r="E44" s="110">
        <v>10</v>
      </c>
      <c r="F44" s="158">
        <v>10</v>
      </c>
      <c r="G44" s="110" t="s">
        <v>289</v>
      </c>
      <c r="H44" s="159">
        <v>0</v>
      </c>
      <c r="I44" s="159">
        <f t="shared" si="1"/>
        <v>0</v>
      </c>
      <c r="J44" s="160">
        <v>0.05</v>
      </c>
      <c r="K44" s="159">
        <f t="shared" si="2"/>
        <v>0</v>
      </c>
      <c r="L44" s="159">
        <f t="shared" si="3"/>
        <v>0</v>
      </c>
    </row>
    <row r="45" spans="1:12" s="161" customFormat="1" ht="40.5" customHeight="1">
      <c r="A45" s="157">
        <f>A44+1</f>
        <v>15</v>
      </c>
      <c r="B45" s="110" t="s">
        <v>335</v>
      </c>
      <c r="C45" s="157" t="s">
        <v>281</v>
      </c>
      <c r="D45" s="110">
        <v>0</v>
      </c>
      <c r="E45" s="110">
        <v>10</v>
      </c>
      <c r="F45" s="158">
        <v>10</v>
      </c>
      <c r="G45" s="110" t="s">
        <v>336</v>
      </c>
      <c r="H45" s="159">
        <v>0</v>
      </c>
      <c r="I45" s="159">
        <f t="shared" si="1"/>
        <v>0</v>
      </c>
      <c r="J45" s="160">
        <v>0.05</v>
      </c>
      <c r="K45" s="159">
        <f t="shared" si="2"/>
        <v>0</v>
      </c>
      <c r="L45" s="159">
        <f t="shared" si="3"/>
        <v>0</v>
      </c>
    </row>
    <row r="46" spans="1:12" s="161" customFormat="1" ht="40.5" customHeight="1">
      <c r="A46" s="157">
        <f>A45+1</f>
        <v>16</v>
      </c>
      <c r="B46" s="110" t="s">
        <v>337</v>
      </c>
      <c r="C46" s="157" t="s">
        <v>281</v>
      </c>
      <c r="D46" s="110">
        <v>5</v>
      </c>
      <c r="E46" s="110">
        <v>0</v>
      </c>
      <c r="F46" s="158">
        <v>5</v>
      </c>
      <c r="G46" s="110" t="s">
        <v>336</v>
      </c>
      <c r="H46" s="159">
        <v>0</v>
      </c>
      <c r="I46" s="159">
        <f t="shared" si="1"/>
        <v>0</v>
      </c>
      <c r="J46" s="160">
        <v>0.05</v>
      </c>
      <c r="K46" s="159">
        <f t="shared" si="2"/>
        <v>0</v>
      </c>
      <c r="L46" s="159">
        <f t="shared" si="3"/>
        <v>0</v>
      </c>
    </row>
    <row r="47" spans="1:12" s="161" customFormat="1" ht="40.5" customHeight="1">
      <c r="A47" s="157">
        <v>15</v>
      </c>
      <c r="B47" s="110" t="s">
        <v>338</v>
      </c>
      <c r="C47" s="157" t="s">
        <v>300</v>
      </c>
      <c r="D47" s="110">
        <v>21</v>
      </c>
      <c r="E47" s="110">
        <v>4</v>
      </c>
      <c r="F47" s="158">
        <v>25</v>
      </c>
      <c r="G47" s="110" t="s">
        <v>336</v>
      </c>
      <c r="H47" s="159">
        <v>0</v>
      </c>
      <c r="I47" s="159">
        <f t="shared" si="1"/>
        <v>0</v>
      </c>
      <c r="J47" s="160">
        <v>0.05</v>
      </c>
      <c r="K47" s="159">
        <f t="shared" si="2"/>
        <v>0</v>
      </c>
      <c r="L47" s="159">
        <f t="shared" si="3"/>
        <v>0</v>
      </c>
    </row>
    <row r="48" spans="1:12" s="161" customFormat="1" ht="60" customHeight="1">
      <c r="A48" s="157">
        <f>A47+1</f>
        <v>16</v>
      </c>
      <c r="B48" s="110" t="s">
        <v>339</v>
      </c>
      <c r="C48" s="157" t="s">
        <v>281</v>
      </c>
      <c r="D48" s="110">
        <v>0</v>
      </c>
      <c r="E48" s="110">
        <v>12</v>
      </c>
      <c r="F48" s="158">
        <v>12</v>
      </c>
      <c r="G48" s="110" t="s">
        <v>336</v>
      </c>
      <c r="H48" s="159">
        <v>0</v>
      </c>
      <c r="I48" s="159">
        <f t="shared" si="1"/>
        <v>0</v>
      </c>
      <c r="J48" s="160">
        <v>0.05</v>
      </c>
      <c r="K48" s="159">
        <f t="shared" si="2"/>
        <v>0</v>
      </c>
      <c r="L48" s="159">
        <f t="shared" si="3"/>
        <v>0</v>
      </c>
    </row>
    <row r="49" spans="1:12" s="161" customFormat="1" ht="66.75" customHeight="1">
      <c r="A49" s="157">
        <f>A48+1</f>
        <v>17</v>
      </c>
      <c r="B49" s="110" t="s">
        <v>340</v>
      </c>
      <c r="C49" s="157" t="s">
        <v>326</v>
      </c>
      <c r="D49" s="110">
        <v>0</v>
      </c>
      <c r="E49" s="110">
        <v>20</v>
      </c>
      <c r="F49" s="158">
        <v>20</v>
      </c>
      <c r="G49" s="110" t="s">
        <v>336</v>
      </c>
      <c r="H49" s="159">
        <v>0</v>
      </c>
      <c r="I49" s="159">
        <f t="shared" si="1"/>
        <v>0</v>
      </c>
      <c r="J49" s="160">
        <v>0.05</v>
      </c>
      <c r="K49" s="159">
        <f t="shared" si="2"/>
        <v>0</v>
      </c>
      <c r="L49" s="159">
        <f t="shared" si="3"/>
        <v>0</v>
      </c>
    </row>
    <row r="50" spans="1:12" s="161" customFormat="1" ht="40.5" customHeight="1">
      <c r="A50" s="157">
        <v>16</v>
      </c>
      <c r="B50" s="110" t="s">
        <v>341</v>
      </c>
      <c r="C50" s="157" t="s">
        <v>300</v>
      </c>
      <c r="D50" s="110">
        <v>0</v>
      </c>
      <c r="E50" s="110">
        <v>20</v>
      </c>
      <c r="F50" s="158">
        <v>20</v>
      </c>
      <c r="G50" s="110" t="s">
        <v>342</v>
      </c>
      <c r="H50" s="159">
        <v>0</v>
      </c>
      <c r="I50" s="159">
        <f t="shared" si="1"/>
        <v>0</v>
      </c>
      <c r="J50" s="160">
        <v>0.05</v>
      </c>
      <c r="K50" s="159">
        <f t="shared" si="2"/>
        <v>0</v>
      </c>
      <c r="L50" s="159">
        <f t="shared" si="3"/>
        <v>0</v>
      </c>
    </row>
    <row r="51" spans="1:12" s="161" customFormat="1" ht="40.5" customHeight="1">
      <c r="A51" s="157">
        <f>A50+1</f>
        <v>17</v>
      </c>
      <c r="B51" s="110" t="s">
        <v>343</v>
      </c>
      <c r="C51" s="157" t="s">
        <v>304</v>
      </c>
      <c r="D51" s="110">
        <v>5</v>
      </c>
      <c r="E51" s="110">
        <v>20</v>
      </c>
      <c r="F51" s="158">
        <v>25</v>
      </c>
      <c r="G51" s="110" t="s">
        <v>336</v>
      </c>
      <c r="H51" s="159">
        <v>0</v>
      </c>
      <c r="I51" s="159">
        <f t="shared" si="1"/>
        <v>0</v>
      </c>
      <c r="J51" s="160">
        <v>0.05</v>
      </c>
      <c r="K51" s="159">
        <f t="shared" si="2"/>
        <v>0</v>
      </c>
      <c r="L51" s="159">
        <f t="shared" si="3"/>
        <v>0</v>
      </c>
    </row>
    <row r="52" spans="1:12" s="163" customFormat="1" ht="35.25" customHeight="1">
      <c r="A52" s="157">
        <f>A51+1</f>
        <v>18</v>
      </c>
      <c r="B52" s="110" t="s">
        <v>344</v>
      </c>
      <c r="C52" s="157" t="s">
        <v>345</v>
      </c>
      <c r="D52" s="110">
        <v>0</v>
      </c>
      <c r="E52" s="110">
        <v>12</v>
      </c>
      <c r="F52" s="158">
        <v>12</v>
      </c>
      <c r="G52" s="110" t="s">
        <v>336</v>
      </c>
      <c r="H52" s="159">
        <v>0</v>
      </c>
      <c r="I52" s="159">
        <f t="shared" si="1"/>
        <v>0</v>
      </c>
      <c r="J52" s="160">
        <v>0.05</v>
      </c>
      <c r="K52" s="159">
        <f t="shared" si="2"/>
        <v>0</v>
      </c>
      <c r="L52" s="159">
        <f t="shared" si="3"/>
        <v>0</v>
      </c>
    </row>
    <row r="53" spans="1:12" ht="14.25">
      <c r="A53" s="253" t="s">
        <v>230</v>
      </c>
      <c r="B53" s="253"/>
      <c r="C53" s="253"/>
      <c r="D53" s="253"/>
      <c r="E53" s="253"/>
      <c r="F53" s="253"/>
      <c r="G53" s="253"/>
      <c r="H53" s="164"/>
      <c r="I53" s="119">
        <f>SUM(I5:I52)</f>
        <v>0</v>
      </c>
      <c r="J53" s="165" t="s">
        <v>231</v>
      </c>
      <c r="K53" s="164">
        <f>SUM(K5:K52)</f>
        <v>0</v>
      </c>
      <c r="L53" s="164">
        <f>SUM(L5:L52)</f>
        <v>0</v>
      </c>
    </row>
    <row r="54" spans="1:12" ht="14.25">
      <c r="A54" s="166"/>
      <c r="B54" s="166"/>
      <c r="C54" s="166"/>
      <c r="D54" s="167"/>
      <c r="E54" s="168"/>
      <c r="F54" s="168"/>
      <c r="G54" s="168"/>
      <c r="H54" s="168"/>
      <c r="I54" s="169"/>
      <c r="J54" s="170"/>
      <c r="K54" s="168"/>
      <c r="L54" s="168"/>
    </row>
    <row r="55" spans="1:12" ht="14.25">
      <c r="A55" s="166"/>
      <c r="B55" s="166"/>
      <c r="C55" s="166"/>
      <c r="D55" s="167"/>
      <c r="E55" s="168"/>
      <c r="F55" s="168"/>
      <c r="G55" s="168"/>
      <c r="H55" s="168"/>
      <c r="I55" s="169"/>
      <c r="J55" s="170"/>
      <c r="K55" s="168"/>
      <c r="L55" s="168"/>
    </row>
    <row r="56" ht="14.25">
      <c r="J56" s="10"/>
    </row>
    <row r="58" spans="2:12" ht="14.25">
      <c r="B58"/>
      <c r="C58"/>
      <c r="D58"/>
      <c r="E58" s="1"/>
      <c r="F58"/>
      <c r="G58"/>
      <c r="H58"/>
      <c r="I58"/>
      <c r="K58"/>
      <c r="L58"/>
    </row>
    <row r="59" spans="2:12" ht="14.25">
      <c r="B59" s="252"/>
      <c r="C59" s="252"/>
      <c r="D59" s="252"/>
      <c r="E59" s="47"/>
      <c r="F59" s="171"/>
      <c r="G59" s="171"/>
      <c r="H59" s="171"/>
      <c r="I59" s="171"/>
      <c r="J59" s="172"/>
      <c r="K59" s="171"/>
      <c r="L59" s="171"/>
    </row>
    <row r="60" spans="2:12" ht="14.25">
      <c r="B60" s="234"/>
      <c r="C60" s="234"/>
      <c r="D60" s="234"/>
      <c r="E60" s="47"/>
      <c r="F60" s="173"/>
      <c r="G60" s="173"/>
      <c r="H60" s="173"/>
      <c r="I60" s="173"/>
      <c r="J60" s="172"/>
      <c r="K60" s="173"/>
      <c r="L60" s="173"/>
    </row>
  </sheetData>
  <sheetProtection selectLockedCells="1" selectUnlockedCells="1"/>
  <mergeCells count="16">
    <mergeCell ref="L3:L4"/>
    <mergeCell ref="A53:G53"/>
    <mergeCell ref="A1:L1"/>
    <mergeCell ref="A3:A4"/>
    <mergeCell ref="B3:B4"/>
    <mergeCell ref="C3:C4"/>
    <mergeCell ref="D3:D4"/>
    <mergeCell ref="E3:E4"/>
    <mergeCell ref="F3:F4"/>
    <mergeCell ref="G3:G4"/>
    <mergeCell ref="B59:D59"/>
    <mergeCell ref="B60:D60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H5" sqref="H5"/>
    </sheetView>
  </sheetViews>
  <sheetFormatPr defaultColWidth="10.25390625" defaultRowHeight="14.25"/>
  <cols>
    <col min="1" max="1" width="5.375" style="10" customWidth="1"/>
    <col min="2" max="2" width="23.50390625" style="10" customWidth="1"/>
    <col min="3" max="3" width="13.625" style="82" customWidth="1"/>
    <col min="4" max="4" width="8.375" style="10" customWidth="1"/>
    <col min="5" max="5" width="9.50390625" style="10" customWidth="1"/>
    <col min="6" max="6" width="12.375" style="10" customWidth="1"/>
    <col min="7" max="7" width="10.50390625" style="10" customWidth="1"/>
    <col min="8" max="9" width="15.125" style="10" customWidth="1"/>
    <col min="10" max="11" width="12.375" style="10" customWidth="1"/>
    <col min="12" max="12" width="17.625" style="10" customWidth="1"/>
  </cols>
  <sheetData>
    <row r="1" spans="1:14" ht="12.75" customHeight="1">
      <c r="A1" s="235" t="s">
        <v>490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74"/>
      <c r="N1" s="174"/>
    </row>
    <row r="2" spans="1:14" ht="47.25" customHeight="1">
      <c r="A2" s="16" t="s">
        <v>498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74"/>
      <c r="N2" s="174"/>
    </row>
    <row r="3" spans="1:12" s="108" customFormat="1" ht="14.25" customHeight="1">
      <c r="A3" s="249" t="s">
        <v>6</v>
      </c>
      <c r="B3" s="249" t="s">
        <v>7</v>
      </c>
      <c r="C3" s="249" t="s">
        <v>8</v>
      </c>
      <c r="D3" s="249" t="s">
        <v>82</v>
      </c>
      <c r="E3" s="249" t="s">
        <v>52</v>
      </c>
      <c r="F3" s="249" t="s">
        <v>11</v>
      </c>
      <c r="G3" s="249" t="s">
        <v>12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</row>
    <row r="4" spans="1:12" s="108" customFormat="1" ht="93" customHeight="1">
      <c r="A4" s="249"/>
      <c r="B4" s="249"/>
      <c r="C4" s="249"/>
      <c r="D4" s="249"/>
      <c r="E4" s="249"/>
      <c r="F4" s="249"/>
      <c r="G4" s="249"/>
      <c r="H4" s="249"/>
      <c r="I4" s="247"/>
      <c r="J4" s="247"/>
      <c r="K4" s="247"/>
      <c r="L4" s="247"/>
    </row>
    <row r="5" spans="1:12" s="161" customFormat="1" ht="33.75" customHeight="1">
      <c r="A5" s="110">
        <v>1</v>
      </c>
      <c r="B5" s="175" t="s">
        <v>346</v>
      </c>
      <c r="C5" s="176" t="s">
        <v>19</v>
      </c>
      <c r="D5" s="110">
        <v>100</v>
      </c>
      <c r="E5" s="175">
        <v>500</v>
      </c>
      <c r="F5" s="158">
        <f aca="true" t="shared" si="0" ref="F5:F18">SUM(D5+E5)</f>
        <v>600</v>
      </c>
      <c r="G5" s="175" t="s">
        <v>38</v>
      </c>
      <c r="H5" s="177">
        <v>0</v>
      </c>
      <c r="I5" s="178">
        <f aca="true" t="shared" si="1" ref="I5:I24">SUM(F5*H5)</f>
        <v>0</v>
      </c>
      <c r="J5" s="179">
        <v>0.05</v>
      </c>
      <c r="K5" s="177">
        <f aca="true" t="shared" si="2" ref="K5:K24">SUM(I5*J5)</f>
        <v>0</v>
      </c>
      <c r="L5" s="180">
        <f aca="true" t="shared" si="3" ref="L5:L24">SUM(I5+K5)</f>
        <v>0</v>
      </c>
    </row>
    <row r="6" spans="1:12" s="161" customFormat="1" ht="33.75" customHeight="1">
      <c r="A6" s="110">
        <f aca="true" t="shared" si="4" ref="A6:A18">A5+1</f>
        <v>2</v>
      </c>
      <c r="B6" s="175" t="s">
        <v>347</v>
      </c>
      <c r="C6" s="176" t="s">
        <v>19</v>
      </c>
      <c r="D6" s="110">
        <v>12000</v>
      </c>
      <c r="E6" s="175">
        <v>8000</v>
      </c>
      <c r="F6" s="158">
        <f t="shared" si="0"/>
        <v>20000</v>
      </c>
      <c r="G6" s="175" t="s">
        <v>38</v>
      </c>
      <c r="H6" s="177">
        <v>0</v>
      </c>
      <c r="I6" s="178">
        <f t="shared" si="1"/>
        <v>0</v>
      </c>
      <c r="J6" s="179">
        <v>0.05</v>
      </c>
      <c r="K6" s="177">
        <f t="shared" si="2"/>
        <v>0</v>
      </c>
      <c r="L6" s="180">
        <f t="shared" si="3"/>
        <v>0</v>
      </c>
    </row>
    <row r="7" spans="1:12" s="161" customFormat="1" ht="33.75" customHeight="1">
      <c r="A7" s="110">
        <f t="shared" si="4"/>
        <v>3</v>
      </c>
      <c r="B7" s="175" t="s">
        <v>348</v>
      </c>
      <c r="C7" s="176" t="s">
        <v>19</v>
      </c>
      <c r="D7" s="110">
        <v>2500</v>
      </c>
      <c r="E7" s="175">
        <v>100</v>
      </c>
      <c r="F7" s="158">
        <f t="shared" si="0"/>
        <v>2600</v>
      </c>
      <c r="G7" s="175" t="s">
        <v>38</v>
      </c>
      <c r="H7" s="177">
        <v>0</v>
      </c>
      <c r="I7" s="178">
        <f t="shared" si="1"/>
        <v>0</v>
      </c>
      <c r="J7" s="179">
        <v>0.05</v>
      </c>
      <c r="K7" s="177">
        <f t="shared" si="2"/>
        <v>0</v>
      </c>
      <c r="L7" s="180">
        <f t="shared" si="3"/>
        <v>0</v>
      </c>
    </row>
    <row r="8" spans="1:12" s="161" customFormat="1" ht="33.75" customHeight="1">
      <c r="A8" s="110">
        <f t="shared" si="4"/>
        <v>4</v>
      </c>
      <c r="B8" s="175" t="s">
        <v>349</v>
      </c>
      <c r="C8" s="176" t="s">
        <v>19</v>
      </c>
      <c r="D8" s="110">
        <v>200</v>
      </c>
      <c r="E8" s="175">
        <v>200</v>
      </c>
      <c r="F8" s="158">
        <f t="shared" si="0"/>
        <v>400</v>
      </c>
      <c r="G8" s="175" t="s">
        <v>20</v>
      </c>
      <c r="H8" s="177">
        <v>0</v>
      </c>
      <c r="I8" s="178">
        <f t="shared" si="1"/>
        <v>0</v>
      </c>
      <c r="J8" s="179">
        <v>0.05</v>
      </c>
      <c r="K8" s="177">
        <f t="shared" si="2"/>
        <v>0</v>
      </c>
      <c r="L8" s="180">
        <f t="shared" si="3"/>
        <v>0</v>
      </c>
    </row>
    <row r="9" spans="1:12" s="161" customFormat="1" ht="33.75" customHeight="1">
      <c r="A9" s="110">
        <f t="shared" si="4"/>
        <v>5</v>
      </c>
      <c r="B9" s="175" t="s">
        <v>350</v>
      </c>
      <c r="C9" s="176" t="s">
        <v>19</v>
      </c>
      <c r="D9" s="110">
        <v>16500</v>
      </c>
      <c r="E9" s="175">
        <v>100</v>
      </c>
      <c r="F9" s="158">
        <f t="shared" si="0"/>
        <v>16600</v>
      </c>
      <c r="G9" s="175" t="s">
        <v>20</v>
      </c>
      <c r="H9" s="177">
        <v>0</v>
      </c>
      <c r="I9" s="178">
        <f t="shared" si="1"/>
        <v>0</v>
      </c>
      <c r="J9" s="179">
        <v>0.05</v>
      </c>
      <c r="K9" s="177">
        <f t="shared" si="2"/>
        <v>0</v>
      </c>
      <c r="L9" s="180">
        <f t="shared" si="3"/>
        <v>0</v>
      </c>
    </row>
    <row r="10" spans="1:12" s="161" customFormat="1" ht="33.75" customHeight="1">
      <c r="A10" s="110">
        <f t="shared" si="4"/>
        <v>6</v>
      </c>
      <c r="B10" s="175" t="s">
        <v>351</v>
      </c>
      <c r="C10" s="176" t="s">
        <v>19</v>
      </c>
      <c r="D10" s="110">
        <v>50</v>
      </c>
      <c r="E10" s="175">
        <v>100</v>
      </c>
      <c r="F10" s="158">
        <f t="shared" si="0"/>
        <v>150</v>
      </c>
      <c r="G10" s="175" t="s">
        <v>38</v>
      </c>
      <c r="H10" s="177">
        <v>0</v>
      </c>
      <c r="I10" s="178">
        <f t="shared" si="1"/>
        <v>0</v>
      </c>
      <c r="J10" s="179">
        <v>0.05</v>
      </c>
      <c r="K10" s="177">
        <f t="shared" si="2"/>
        <v>0</v>
      </c>
      <c r="L10" s="180">
        <f t="shared" si="3"/>
        <v>0</v>
      </c>
    </row>
    <row r="11" spans="1:12" s="161" customFormat="1" ht="33.75" customHeight="1">
      <c r="A11" s="110">
        <f t="shared" si="4"/>
        <v>7</v>
      </c>
      <c r="B11" s="175" t="s">
        <v>352</v>
      </c>
      <c r="C11" s="176" t="s">
        <v>19</v>
      </c>
      <c r="D11" s="110">
        <v>5</v>
      </c>
      <c r="E11" s="175">
        <v>5</v>
      </c>
      <c r="F11" s="158">
        <f t="shared" si="0"/>
        <v>10</v>
      </c>
      <c r="G11" s="175" t="s">
        <v>20</v>
      </c>
      <c r="H11" s="177">
        <v>0</v>
      </c>
      <c r="I11" s="178">
        <f t="shared" si="1"/>
        <v>0</v>
      </c>
      <c r="J11" s="179">
        <v>0.05</v>
      </c>
      <c r="K11" s="177">
        <f t="shared" si="2"/>
        <v>0</v>
      </c>
      <c r="L11" s="180">
        <f t="shared" si="3"/>
        <v>0</v>
      </c>
    </row>
    <row r="12" spans="1:12" s="161" customFormat="1" ht="33.75" customHeight="1">
      <c r="A12" s="110">
        <f t="shared" si="4"/>
        <v>8</v>
      </c>
      <c r="B12" s="175" t="s">
        <v>353</v>
      </c>
      <c r="C12" s="176" t="s">
        <v>19</v>
      </c>
      <c r="D12" s="110">
        <v>20</v>
      </c>
      <c r="E12" s="175">
        <v>10</v>
      </c>
      <c r="F12" s="158">
        <f t="shared" si="0"/>
        <v>30</v>
      </c>
      <c r="G12" s="175" t="s">
        <v>20</v>
      </c>
      <c r="H12" s="177">
        <v>0</v>
      </c>
      <c r="I12" s="178">
        <f t="shared" si="1"/>
        <v>0</v>
      </c>
      <c r="J12" s="179">
        <v>0.05</v>
      </c>
      <c r="K12" s="177">
        <f t="shared" si="2"/>
        <v>0</v>
      </c>
      <c r="L12" s="180">
        <f t="shared" si="3"/>
        <v>0</v>
      </c>
    </row>
    <row r="13" spans="1:12" s="161" customFormat="1" ht="33.75" customHeight="1">
      <c r="A13" s="110">
        <f t="shared" si="4"/>
        <v>9</v>
      </c>
      <c r="B13" s="175" t="s">
        <v>354</v>
      </c>
      <c r="C13" s="176" t="s">
        <v>19</v>
      </c>
      <c r="D13" s="110">
        <v>20</v>
      </c>
      <c r="E13" s="175">
        <v>20</v>
      </c>
      <c r="F13" s="158">
        <f t="shared" si="0"/>
        <v>40</v>
      </c>
      <c r="G13" s="175" t="s">
        <v>20</v>
      </c>
      <c r="H13" s="177">
        <v>0</v>
      </c>
      <c r="I13" s="178">
        <f t="shared" si="1"/>
        <v>0</v>
      </c>
      <c r="J13" s="179">
        <v>0.05</v>
      </c>
      <c r="K13" s="177">
        <f t="shared" si="2"/>
        <v>0</v>
      </c>
      <c r="L13" s="180">
        <f t="shared" si="3"/>
        <v>0</v>
      </c>
    </row>
    <row r="14" spans="1:12" s="161" customFormat="1" ht="33.75" customHeight="1">
      <c r="A14" s="110">
        <f t="shared" si="4"/>
        <v>10</v>
      </c>
      <c r="B14" s="175" t="s">
        <v>355</v>
      </c>
      <c r="C14" s="176" t="s">
        <v>19</v>
      </c>
      <c r="D14" s="110">
        <v>20</v>
      </c>
      <c r="E14" s="175">
        <v>10</v>
      </c>
      <c r="F14" s="158">
        <f t="shared" si="0"/>
        <v>30</v>
      </c>
      <c r="G14" s="175" t="s">
        <v>20</v>
      </c>
      <c r="H14" s="177">
        <v>0</v>
      </c>
      <c r="I14" s="178">
        <f t="shared" si="1"/>
        <v>0</v>
      </c>
      <c r="J14" s="179">
        <v>0.05</v>
      </c>
      <c r="K14" s="177">
        <f t="shared" si="2"/>
        <v>0</v>
      </c>
      <c r="L14" s="180">
        <f t="shared" si="3"/>
        <v>0</v>
      </c>
    </row>
    <row r="15" spans="1:12" s="161" customFormat="1" ht="33.75" customHeight="1">
      <c r="A15" s="110">
        <f t="shared" si="4"/>
        <v>11</v>
      </c>
      <c r="B15" s="175" t="s">
        <v>356</v>
      </c>
      <c r="C15" s="176" t="s">
        <v>19</v>
      </c>
      <c r="D15" s="110">
        <v>5</v>
      </c>
      <c r="E15" s="175">
        <v>5</v>
      </c>
      <c r="F15" s="158">
        <f t="shared" si="0"/>
        <v>10</v>
      </c>
      <c r="G15" s="175" t="s">
        <v>20</v>
      </c>
      <c r="H15" s="177">
        <v>0</v>
      </c>
      <c r="I15" s="178">
        <f t="shared" si="1"/>
        <v>0</v>
      </c>
      <c r="J15" s="179">
        <v>0.23</v>
      </c>
      <c r="K15" s="177">
        <f t="shared" si="2"/>
        <v>0</v>
      </c>
      <c r="L15" s="180">
        <f t="shared" si="3"/>
        <v>0</v>
      </c>
    </row>
    <row r="16" spans="1:12" s="161" customFormat="1" ht="33.75" customHeight="1">
      <c r="A16" s="110">
        <f t="shared" si="4"/>
        <v>12</v>
      </c>
      <c r="B16" s="175" t="s">
        <v>357</v>
      </c>
      <c r="C16" s="176" t="s">
        <v>19</v>
      </c>
      <c r="D16" s="110">
        <v>100</v>
      </c>
      <c r="E16" s="175">
        <v>4000</v>
      </c>
      <c r="F16" s="158">
        <f t="shared" si="0"/>
        <v>4100</v>
      </c>
      <c r="G16" s="175" t="s">
        <v>38</v>
      </c>
      <c r="H16" s="177">
        <v>0</v>
      </c>
      <c r="I16" s="178">
        <f t="shared" si="1"/>
        <v>0</v>
      </c>
      <c r="J16" s="179">
        <v>0.08</v>
      </c>
      <c r="K16" s="177">
        <f t="shared" si="2"/>
        <v>0</v>
      </c>
      <c r="L16" s="180">
        <f t="shared" si="3"/>
        <v>0</v>
      </c>
    </row>
    <row r="17" spans="1:12" s="161" customFormat="1" ht="33.75" customHeight="1">
      <c r="A17" s="110">
        <f t="shared" si="4"/>
        <v>13</v>
      </c>
      <c r="B17" s="175" t="s">
        <v>358</v>
      </c>
      <c r="C17" s="176" t="s">
        <v>19</v>
      </c>
      <c r="D17" s="110">
        <v>20</v>
      </c>
      <c r="E17" s="175">
        <v>10</v>
      </c>
      <c r="F17" s="158">
        <f t="shared" si="0"/>
        <v>30</v>
      </c>
      <c r="G17" s="175" t="s">
        <v>38</v>
      </c>
      <c r="H17" s="177">
        <v>0</v>
      </c>
      <c r="I17" s="178">
        <f t="shared" si="1"/>
        <v>0</v>
      </c>
      <c r="J17" s="179">
        <v>0.05</v>
      </c>
      <c r="K17" s="177">
        <f t="shared" si="2"/>
        <v>0</v>
      </c>
      <c r="L17" s="180">
        <f t="shared" si="3"/>
        <v>0</v>
      </c>
    </row>
    <row r="18" spans="1:12" s="161" customFormat="1" ht="33.75" customHeight="1">
      <c r="A18" s="110">
        <f t="shared" si="4"/>
        <v>14</v>
      </c>
      <c r="B18" s="175" t="s">
        <v>359</v>
      </c>
      <c r="C18" s="176" t="s">
        <v>19</v>
      </c>
      <c r="D18" s="110">
        <v>50</v>
      </c>
      <c r="E18" s="175">
        <v>0</v>
      </c>
      <c r="F18" s="158">
        <f t="shared" si="0"/>
        <v>50</v>
      </c>
      <c r="G18" s="175" t="s">
        <v>38</v>
      </c>
      <c r="H18" s="177">
        <v>0</v>
      </c>
      <c r="I18" s="178">
        <f t="shared" si="1"/>
        <v>0</v>
      </c>
      <c r="J18" s="179">
        <v>0.08</v>
      </c>
      <c r="K18" s="177">
        <f t="shared" si="2"/>
        <v>0</v>
      </c>
      <c r="L18" s="180">
        <f t="shared" si="3"/>
        <v>0</v>
      </c>
    </row>
    <row r="19" spans="1:12" s="161" customFormat="1" ht="33.75" customHeight="1">
      <c r="A19" s="110">
        <v>15</v>
      </c>
      <c r="B19" s="175" t="s">
        <v>360</v>
      </c>
      <c r="C19" s="176" t="s">
        <v>19</v>
      </c>
      <c r="D19" s="110">
        <v>0</v>
      </c>
      <c r="E19" s="175">
        <v>250</v>
      </c>
      <c r="F19" s="158">
        <v>250</v>
      </c>
      <c r="G19" s="175" t="s">
        <v>38</v>
      </c>
      <c r="H19" s="177">
        <v>0</v>
      </c>
      <c r="I19" s="178">
        <f t="shared" si="1"/>
        <v>0</v>
      </c>
      <c r="J19" s="179">
        <v>0.08</v>
      </c>
      <c r="K19" s="177">
        <f t="shared" si="2"/>
        <v>0</v>
      </c>
      <c r="L19" s="180">
        <f t="shared" si="3"/>
        <v>0</v>
      </c>
    </row>
    <row r="20" spans="1:12" s="161" customFormat="1" ht="33.75" customHeight="1">
      <c r="A20" s="110">
        <v>16</v>
      </c>
      <c r="B20" s="175" t="s">
        <v>361</v>
      </c>
      <c r="C20" s="176" t="s">
        <v>19</v>
      </c>
      <c r="D20" s="110">
        <v>40</v>
      </c>
      <c r="E20" s="175">
        <v>0</v>
      </c>
      <c r="F20" s="158">
        <v>40</v>
      </c>
      <c r="G20" s="175" t="s">
        <v>38</v>
      </c>
      <c r="H20" s="177">
        <v>0</v>
      </c>
      <c r="I20" s="178">
        <f t="shared" si="1"/>
        <v>0</v>
      </c>
      <c r="J20" s="179">
        <v>0.05</v>
      </c>
      <c r="K20" s="177">
        <f t="shared" si="2"/>
        <v>0</v>
      </c>
      <c r="L20" s="180">
        <f t="shared" si="3"/>
        <v>0</v>
      </c>
    </row>
    <row r="21" spans="1:12" s="161" customFormat="1" ht="33.75" customHeight="1">
      <c r="A21" s="110">
        <v>17</v>
      </c>
      <c r="B21" s="175" t="s">
        <v>362</v>
      </c>
      <c r="C21" s="176" t="s">
        <v>19</v>
      </c>
      <c r="D21" s="110" t="s">
        <v>19</v>
      </c>
      <c r="E21" s="175">
        <v>200</v>
      </c>
      <c r="F21" s="158">
        <v>480</v>
      </c>
      <c r="G21" s="175" t="s">
        <v>38</v>
      </c>
      <c r="H21" s="177">
        <v>0</v>
      </c>
      <c r="I21" s="178">
        <f t="shared" si="1"/>
        <v>0</v>
      </c>
      <c r="J21" s="179">
        <v>0.05</v>
      </c>
      <c r="K21" s="177">
        <f t="shared" si="2"/>
        <v>0</v>
      </c>
      <c r="L21" s="180">
        <f t="shared" si="3"/>
        <v>0</v>
      </c>
    </row>
    <row r="22" spans="1:12" s="161" customFormat="1" ht="33.75" customHeight="1">
      <c r="A22" s="110">
        <v>18</v>
      </c>
      <c r="B22" s="175" t="s">
        <v>363</v>
      </c>
      <c r="C22" s="176"/>
      <c r="D22" s="110" t="s">
        <v>19</v>
      </c>
      <c r="E22" s="175">
        <v>200</v>
      </c>
      <c r="F22" s="158">
        <v>480</v>
      </c>
      <c r="G22" s="175" t="s">
        <v>38</v>
      </c>
      <c r="H22" s="177">
        <v>0</v>
      </c>
      <c r="I22" s="178">
        <f t="shared" si="1"/>
        <v>0</v>
      </c>
      <c r="J22" s="179">
        <v>0.05</v>
      </c>
      <c r="K22" s="177">
        <f t="shared" si="2"/>
        <v>0</v>
      </c>
      <c r="L22" s="180">
        <f t="shared" si="3"/>
        <v>0</v>
      </c>
    </row>
    <row r="23" spans="1:12" s="161" customFormat="1" ht="33.75" customHeight="1">
      <c r="A23" s="110">
        <v>19</v>
      </c>
      <c r="B23" s="175" t="s">
        <v>364</v>
      </c>
      <c r="C23" s="176" t="s">
        <v>19</v>
      </c>
      <c r="D23" s="110" t="s">
        <v>19</v>
      </c>
      <c r="E23" s="175">
        <v>200</v>
      </c>
      <c r="F23" s="158">
        <v>480</v>
      </c>
      <c r="G23" s="175" t="s">
        <v>38</v>
      </c>
      <c r="H23" s="177">
        <v>0</v>
      </c>
      <c r="I23" s="178">
        <f t="shared" si="1"/>
        <v>0</v>
      </c>
      <c r="J23" s="179">
        <v>0.05</v>
      </c>
      <c r="K23" s="177">
        <f t="shared" si="2"/>
        <v>0</v>
      </c>
      <c r="L23" s="180">
        <f t="shared" si="3"/>
        <v>0</v>
      </c>
    </row>
    <row r="24" spans="1:12" s="161" customFormat="1" ht="33.75" customHeight="1">
      <c r="A24" s="110">
        <v>20</v>
      </c>
      <c r="B24" s="175" t="s">
        <v>365</v>
      </c>
      <c r="C24" s="176" t="s">
        <v>19</v>
      </c>
      <c r="D24" s="175">
        <v>50</v>
      </c>
      <c r="E24" s="175">
        <v>0</v>
      </c>
      <c r="F24" s="158">
        <f>SUM(D24+E24)</f>
        <v>50</v>
      </c>
      <c r="G24" s="175" t="s">
        <v>20</v>
      </c>
      <c r="H24" s="177">
        <v>0</v>
      </c>
      <c r="I24" s="178">
        <f t="shared" si="1"/>
        <v>0</v>
      </c>
      <c r="J24" s="179">
        <v>0.08</v>
      </c>
      <c r="K24" s="177">
        <f t="shared" si="2"/>
        <v>0</v>
      </c>
      <c r="L24" s="180">
        <f t="shared" si="3"/>
        <v>0</v>
      </c>
    </row>
    <row r="25" spans="1:12" s="163" customFormat="1" ht="35.25" customHeight="1">
      <c r="A25" s="253" t="s">
        <v>230</v>
      </c>
      <c r="B25" s="253"/>
      <c r="C25" s="253"/>
      <c r="D25" s="253"/>
      <c r="E25" s="253"/>
      <c r="F25" s="253"/>
      <c r="G25" s="253"/>
      <c r="H25" s="181"/>
      <c r="I25" s="182">
        <f>SUM(I5:I24)</f>
        <v>0</v>
      </c>
      <c r="J25" s="181" t="s">
        <v>366</v>
      </c>
      <c r="K25" s="181">
        <f>SUM(K5:K24)</f>
        <v>0</v>
      </c>
      <c r="L25" s="181">
        <f>SUM(L5:L24)</f>
        <v>0</v>
      </c>
    </row>
    <row r="26" s="108" customFormat="1" ht="11.25">
      <c r="C26" s="183"/>
    </row>
    <row r="27" s="184" customFormat="1" ht="11.25">
      <c r="C27" s="185"/>
    </row>
    <row r="28" s="108" customFormat="1" ht="11.25">
      <c r="C28" s="183"/>
    </row>
    <row r="29" s="108" customFormat="1" ht="11.25">
      <c r="C29" s="183"/>
    </row>
    <row r="30" s="108" customFormat="1" ht="11.25">
      <c r="C30" s="183"/>
    </row>
    <row r="31" spans="3:10" s="108" customFormat="1" ht="11.25">
      <c r="C31" s="184"/>
      <c r="E31" s="186"/>
      <c r="J31" s="163"/>
    </row>
    <row r="32" spans="2:13" s="108" customFormat="1" ht="11.25">
      <c r="B32" s="254"/>
      <c r="C32" s="254"/>
      <c r="D32" s="254"/>
      <c r="E32" s="163"/>
      <c r="F32" s="163"/>
      <c r="G32" s="187"/>
      <c r="H32" s="187"/>
      <c r="I32" s="187"/>
      <c r="J32" s="187"/>
      <c r="K32" s="187"/>
      <c r="L32" s="187"/>
      <c r="M32" s="187"/>
    </row>
    <row r="33" spans="2:13" s="108" customFormat="1" ht="11.25">
      <c r="B33" s="254"/>
      <c r="C33" s="254"/>
      <c r="D33" s="254"/>
      <c r="E33" s="163"/>
      <c r="F33" s="163"/>
      <c r="G33" s="188"/>
      <c r="H33" s="188"/>
      <c r="I33" s="188"/>
      <c r="J33" s="188"/>
      <c r="K33" s="188"/>
      <c r="L33" s="188"/>
      <c r="M33" s="188"/>
    </row>
    <row r="34" s="108" customFormat="1" ht="11.25">
      <c r="C34" s="183"/>
    </row>
    <row r="35" s="108" customFormat="1" ht="11.25">
      <c r="C35" s="183"/>
    </row>
    <row r="36" s="108" customFormat="1" ht="11.25">
      <c r="C36" s="183"/>
    </row>
    <row r="37" s="108" customFormat="1" ht="11.25">
      <c r="C37" s="183"/>
    </row>
    <row r="38" s="108" customFormat="1" ht="11.25">
      <c r="C38" s="183"/>
    </row>
    <row r="39" s="108" customFormat="1" ht="11.25">
      <c r="C39" s="183"/>
    </row>
    <row r="40" s="108" customFormat="1" ht="11.25">
      <c r="C40" s="183"/>
    </row>
    <row r="41" s="108" customFormat="1" ht="11.25">
      <c r="C41" s="183"/>
    </row>
    <row r="42" s="108" customFormat="1" ht="11.25">
      <c r="C42" s="183"/>
    </row>
    <row r="43" s="108" customFormat="1" ht="11.25">
      <c r="C43" s="183"/>
    </row>
    <row r="44" s="108" customFormat="1" ht="11.25">
      <c r="C44" s="183"/>
    </row>
    <row r="45" s="108" customFormat="1" ht="11.25">
      <c r="C45" s="183"/>
    </row>
    <row r="46" s="108" customFormat="1" ht="11.25">
      <c r="C46" s="183"/>
    </row>
    <row r="47" s="108" customFormat="1" ht="11.25">
      <c r="C47" s="183"/>
    </row>
  </sheetData>
  <sheetProtection selectLockedCells="1" selectUnlockedCells="1"/>
  <mergeCells count="16">
    <mergeCell ref="L3:L4"/>
    <mergeCell ref="A25:G25"/>
    <mergeCell ref="A1:L1"/>
    <mergeCell ref="A3:A4"/>
    <mergeCell ref="B3:B4"/>
    <mergeCell ref="C3:C4"/>
    <mergeCell ref="D3:D4"/>
    <mergeCell ref="E3:E4"/>
    <mergeCell ref="F3:F4"/>
    <mergeCell ref="G3:G4"/>
    <mergeCell ref="B32:D32"/>
    <mergeCell ref="B33:D33"/>
    <mergeCell ref="J3:J4"/>
    <mergeCell ref="K3:K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Didyk Jerzy</dc:creator>
  <cp:keywords/>
  <dc:description/>
  <cp:lastModifiedBy>m.siedlecka</cp:lastModifiedBy>
  <dcterms:created xsi:type="dcterms:W3CDTF">2018-02-13T07:20:36Z</dcterms:created>
  <dcterms:modified xsi:type="dcterms:W3CDTF">2018-03-13T14:05:19Z</dcterms:modified>
  <cp:category/>
  <cp:version/>
  <cp:contentType/>
  <cp:contentStatus/>
</cp:coreProperties>
</file>